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1310" windowHeight="3945"/>
  </bookViews>
  <sheets>
    <sheet name="Board" sheetId="1" r:id="rId1"/>
  </sheets>
  <calcPr calcId="125725"/>
</workbook>
</file>

<file path=xl/calcChain.xml><?xml version="1.0" encoding="utf-8"?>
<calcChain xmlns="http://schemas.openxmlformats.org/spreadsheetml/2006/main">
  <c r="K53" i="1"/>
  <c r="I53"/>
  <c r="J28"/>
  <c r="K19"/>
  <c r="I19"/>
  <c r="H32"/>
  <c r="H33" s="1"/>
  <c r="G32"/>
  <c r="G33" s="1"/>
  <c r="I28"/>
  <c r="I10"/>
  <c r="K39"/>
  <c r="I39"/>
  <c r="I38"/>
  <c r="K38"/>
  <c r="I37"/>
  <c r="K37"/>
  <c r="I36"/>
  <c r="K36"/>
  <c r="H28"/>
  <c r="G28"/>
  <c r="F28"/>
  <c r="H19"/>
  <c r="G19"/>
  <c r="F19"/>
  <c r="H10"/>
  <c r="H30" s="1"/>
  <c r="G10"/>
  <c r="F10"/>
  <c r="E44"/>
  <c r="E45"/>
  <c r="E47"/>
  <c r="E48"/>
  <c r="E49"/>
  <c r="E50"/>
  <c r="E51"/>
  <c r="E52"/>
  <c r="E43"/>
  <c r="E37"/>
  <c r="E38"/>
  <c r="E39"/>
  <c r="E36"/>
  <c r="E31"/>
  <c r="E27"/>
  <c r="E26"/>
  <c r="E25"/>
  <c r="E24"/>
  <c r="E23"/>
  <c r="E22"/>
  <c r="E21"/>
  <c r="E28"/>
  <c r="E18"/>
  <c r="E17"/>
  <c r="E16"/>
  <c r="E15"/>
  <c r="E14"/>
  <c r="E13"/>
  <c r="E4"/>
  <c r="E5"/>
  <c r="E6"/>
  <c r="E7"/>
  <c r="E8"/>
  <c r="E3"/>
  <c r="E19"/>
  <c r="B33"/>
  <c r="C33"/>
  <c r="D33"/>
  <c r="K28"/>
  <c r="J19"/>
  <c r="I33"/>
  <c r="I45"/>
  <c r="J53"/>
  <c r="J45"/>
  <c r="E53"/>
  <c r="E10"/>
  <c r="E30"/>
  <c r="E32"/>
  <c r="E33"/>
  <c r="E34"/>
  <c r="K45"/>
  <c r="J10"/>
  <c r="E35"/>
  <c r="C35"/>
  <c r="C30"/>
  <c r="D28"/>
  <c r="C28"/>
  <c r="B28"/>
  <c r="D19"/>
  <c r="C19"/>
  <c r="B19"/>
  <c r="B30"/>
  <c r="D10"/>
  <c r="D30"/>
  <c r="C10"/>
  <c r="B10"/>
  <c r="D35"/>
  <c r="D32"/>
  <c r="D34"/>
  <c r="B32"/>
  <c r="B34"/>
  <c r="C32"/>
  <c r="C34"/>
  <c r="B35"/>
  <c r="J33"/>
  <c r="K33"/>
  <c r="K6" l="1"/>
  <c r="K10" s="1"/>
  <c r="K30" s="1"/>
  <c r="K34" s="1"/>
  <c r="J30"/>
  <c r="J34" s="1"/>
  <c r="F30"/>
  <c r="G30"/>
  <c r="G34" s="1"/>
  <c r="H35"/>
  <c r="H34"/>
  <c r="I35"/>
  <c r="F32" l="1"/>
  <c r="F33" s="1"/>
  <c r="F34" s="1"/>
  <c r="K35"/>
  <c r="J35"/>
  <c r="G35"/>
  <c r="I34"/>
  <c r="F35" l="1"/>
</calcChain>
</file>

<file path=xl/sharedStrings.xml><?xml version="1.0" encoding="utf-8"?>
<sst xmlns="http://schemas.openxmlformats.org/spreadsheetml/2006/main" count="71" uniqueCount="54">
  <si>
    <t>Status:</t>
  </si>
  <si>
    <t>Expense Category</t>
  </si>
  <si>
    <t>Board of Trustees</t>
  </si>
  <si>
    <t>Fellowship Services</t>
  </si>
  <si>
    <t>General Expense</t>
  </si>
  <si>
    <t>Postage</t>
  </si>
  <si>
    <t>Supplies</t>
  </si>
  <si>
    <t>Telephone</t>
  </si>
  <si>
    <t>Outside Services</t>
  </si>
  <si>
    <t>Copying</t>
  </si>
  <si>
    <t>Misc.</t>
  </si>
  <si>
    <t>misc. detail</t>
  </si>
  <si>
    <t>currency conversion and meeting room rental</t>
  </si>
  <si>
    <t>paypal fees+Del-TRO</t>
  </si>
  <si>
    <t>Committee F2F...</t>
  </si>
  <si>
    <t>Committee size</t>
  </si>
  <si>
    <t>Airfare</t>
  </si>
  <si>
    <t>Lodging</t>
  </si>
  <si>
    <t>Meals</t>
  </si>
  <si>
    <t>Mileage</t>
  </si>
  <si>
    <t>Parking</t>
  </si>
  <si>
    <t>Conference (CSC)...</t>
  </si>
  <si>
    <t>Per Diem  adjustment</t>
  </si>
  <si>
    <t>Changes due to motions passed:</t>
  </si>
  <si>
    <t>Total 2017</t>
  </si>
  <si>
    <t>2016 before changes in categories</t>
  </si>
  <si>
    <t>Amt changed</t>
  </si>
  <si>
    <t>Total 2016 Budget</t>
  </si>
  <si>
    <t>% change</t>
  </si>
  <si>
    <t>Increase over 2016:</t>
  </si>
  <si>
    <t>Actual expense 2015</t>
  </si>
  <si>
    <t>Actual expense 2014</t>
  </si>
  <si>
    <t>Actual expense 2013</t>
  </si>
  <si>
    <t>Actual expense 2012</t>
  </si>
  <si>
    <t>General Fellowship Services</t>
  </si>
  <si>
    <t>Fellowship, Outside Services</t>
  </si>
  <si>
    <t>FSW</t>
  </si>
  <si>
    <t>General Expense, Outside Services</t>
  </si>
  <si>
    <t>Tax &amp; audit</t>
  </si>
  <si>
    <t>Association Management Company</t>
  </si>
  <si>
    <t>Bond</t>
  </si>
  <si>
    <t>Bookkeeper</t>
  </si>
  <si>
    <t>Legal</t>
  </si>
  <si>
    <t>Web Development</t>
  </si>
  <si>
    <t>Total</t>
  </si>
  <si>
    <t>2017 A</t>
  </si>
  <si>
    <t>Wish list</t>
  </si>
  <si>
    <t>"2017 A" =20% less, "2017" ~ 2016, "Wish list" if funds available.</t>
  </si>
  <si>
    <t>Comments</t>
  </si>
  <si>
    <t>=  2016</t>
  </si>
  <si>
    <t>+  2016</t>
  </si>
  <si>
    <t>Del and International TROs</t>
  </si>
  <si>
    <t>Board's budget is based on 9 members w/1member being international</t>
  </si>
  <si>
    <t>Board's budget based on 2 (F2F)meeting 2017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</si>
</sst>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_-&quot;$&quot;* #,##0.00_-;_-&quot;$&quot;* \(#,##0.00\)_-;_-&quot;$&quot;* &quot;-&quot;??;_-@_-"/>
    <numFmt numFmtId="165" formatCode="_-&quot;$&quot;* #,##0_-;_-&quot;$&quot;* \(#,##0\)_-;_-&quot;$&quot;* &quot;-&quot;??;_-@_-"/>
    <numFmt numFmtId="166" formatCode="_(&quot;$&quot;* #,##0_);_(&quot;$&quot;* \(#,##0\);_(&quot;$&quot;* &quot;-&quot;??_);_(@_)"/>
  </numFmts>
  <fonts count="15"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name val="Arial Bold"/>
    </font>
    <font>
      <sz val="10"/>
      <name val="Tahoma Bold"/>
    </font>
    <font>
      <b/>
      <sz val="10"/>
      <name val="Helvetica Neue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9" tint="-0.499984740745262"/>
      <name val="Helvetica Neue"/>
    </font>
    <font>
      <b/>
      <sz val="14"/>
      <color rgb="FFFF0000"/>
      <name val="Helvetica Neue"/>
    </font>
    <font>
      <sz val="11"/>
      <color theme="9" tint="-0.499984740745262"/>
      <name val="Tahoma Bold"/>
    </font>
    <font>
      <sz val="12"/>
      <color theme="9" tint="-0.499984740745262"/>
      <name val="Helvetica Neue"/>
    </font>
    <font>
      <sz val="10"/>
      <color theme="9" tint="-0.499984740745262"/>
      <name val="Tahoma Bold"/>
    </font>
    <font>
      <b/>
      <sz val="10"/>
      <color theme="9" tint="-0.499984740745262"/>
      <name val="Helvetica Neue"/>
    </font>
    <font>
      <b/>
      <sz val="11"/>
      <color rgb="FFFF0000"/>
      <name val="Helvetica Neue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4">
    <xf numFmtId="0" fontId="0" fillId="0" borderId="0"/>
    <xf numFmtId="44" fontId="7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</cellStyleXfs>
  <cellXfs count="33">
    <xf numFmtId="0" fontId="0" fillId="0" borderId="0" xfId="0"/>
    <xf numFmtId="0" fontId="8" fillId="2" borderId="0" xfId="0" applyNumberFormat="1" applyFont="1" applyFill="1" applyAlignment="1">
      <alignment horizontal="right" vertical="top"/>
    </xf>
    <xf numFmtId="0" fontId="9" fillId="0" borderId="0" xfId="0" applyNumberFormat="1" applyFont="1" applyAlignment="1">
      <alignment horizontal="right" vertical="top"/>
    </xf>
    <xf numFmtId="164" fontId="10" fillId="2" borderId="1" xfId="0" applyNumberFormat="1" applyFont="1" applyFill="1" applyBorder="1" applyAlignment="1">
      <alignment horizont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left" wrapText="1"/>
    </xf>
    <xf numFmtId="165" fontId="1" fillId="0" borderId="1" xfId="0" applyNumberFormat="1" applyFont="1" applyFill="1" applyBorder="1" applyAlignment="1">
      <alignment horizontal="right"/>
    </xf>
    <xf numFmtId="0" fontId="13" fillId="2" borderId="1" xfId="0" applyNumberFormat="1" applyFont="1" applyFill="1" applyBorder="1" applyAlignment="1">
      <alignment horizontal="left" wrapText="1"/>
    </xf>
    <xf numFmtId="165" fontId="2" fillId="0" borderId="1" xfId="0" applyNumberFormat="1" applyFont="1" applyFill="1" applyBorder="1" applyAlignment="1">
      <alignment horizontal="left"/>
    </xf>
    <xf numFmtId="165" fontId="3" fillId="3" borderId="1" xfId="0" applyNumberFormat="1" applyFont="1" applyFill="1" applyBorder="1" applyAlignment="1"/>
    <xf numFmtId="165" fontId="2" fillId="4" borderId="1" xfId="0" applyNumberFormat="1" applyFont="1" applyFill="1" applyBorder="1" applyAlignment="1">
      <alignment horizontal="center" wrapText="1"/>
    </xf>
    <xf numFmtId="0" fontId="12" fillId="2" borderId="1" xfId="0" quotePrefix="1" applyNumberFormat="1" applyFont="1" applyFill="1" applyBorder="1" applyAlignment="1">
      <alignment horizontal="right" wrapText="1"/>
    </xf>
    <xf numFmtId="1" fontId="2" fillId="4" borderId="1" xfId="0" applyNumberFormat="1" applyFont="1" applyFill="1" applyBorder="1" applyAlignment="1">
      <alignment horizontal="center" wrapText="1"/>
    </xf>
    <xf numFmtId="164" fontId="12" fillId="2" borderId="1" xfId="0" applyNumberFormat="1" applyFont="1" applyFill="1" applyBorder="1" applyAlignment="1">
      <alignment horizontal="right" wrapText="1"/>
    </xf>
    <xf numFmtId="0" fontId="13" fillId="2" borderId="1" xfId="0" applyNumberFormat="1" applyFont="1" applyFill="1" applyBorder="1" applyAlignment="1">
      <alignment horizontal="left" vertical="top" wrapText="1"/>
    </xf>
    <xf numFmtId="165" fontId="3" fillId="3" borderId="1" xfId="0" applyNumberFormat="1" applyFont="1" applyFill="1" applyBorder="1" applyAlignment="1">
      <alignment horizontal="right"/>
    </xf>
    <xf numFmtId="165" fontId="2" fillId="4" borderId="1" xfId="0" applyNumberFormat="1" applyFont="1" applyFill="1" applyBorder="1" applyAlignment="1">
      <alignment horizontal="center"/>
    </xf>
    <xf numFmtId="164" fontId="12" fillId="5" borderId="1" xfId="0" applyNumberFormat="1" applyFont="1" applyFill="1" applyBorder="1" applyAlignment="1">
      <alignment horizontal="right" wrapText="1"/>
    </xf>
    <xf numFmtId="165" fontId="3" fillId="5" borderId="1" xfId="0" applyNumberFormat="1" applyFont="1" applyFill="1" applyBorder="1" applyAlignment="1">
      <alignment horizontal="right"/>
    </xf>
    <xf numFmtId="164" fontId="12" fillId="2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vertical="center"/>
    </xf>
    <xf numFmtId="164" fontId="12" fillId="2" borderId="1" xfId="0" quotePrefix="1" applyNumberFormat="1" applyFont="1" applyFill="1" applyBorder="1" applyAlignment="1">
      <alignment horizontal="center" vertical="center" wrapText="1"/>
    </xf>
    <xf numFmtId="9" fontId="1" fillId="0" borderId="1" xfId="3" applyFont="1" applyFill="1" applyBorder="1" applyAlignment="1">
      <alignment horizontal="right"/>
    </xf>
    <xf numFmtId="0" fontId="5" fillId="2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/>
    <xf numFmtId="44" fontId="5" fillId="2" borderId="1" xfId="1" applyFont="1" applyFill="1" applyBorder="1" applyAlignment="1">
      <alignment horizontal="right" vertical="center" wrapText="1"/>
    </xf>
    <xf numFmtId="166" fontId="2" fillId="0" borderId="1" xfId="1" applyNumberFormat="1" applyFont="1" applyFill="1" applyBorder="1" applyAlignment="1"/>
    <xf numFmtId="166" fontId="2" fillId="0" borderId="1" xfId="0" applyNumberFormat="1" applyFont="1" applyFill="1" applyBorder="1" applyAlignment="1"/>
    <xf numFmtId="166" fontId="7" fillId="0" borderId="0" xfId="1" applyNumberFormat="1" applyFont="1"/>
    <xf numFmtId="166" fontId="0" fillId="0" borderId="0" xfId="0" applyNumberFormat="1"/>
    <xf numFmtId="0" fontId="14" fillId="0" borderId="0" xfId="0" applyNumberFormat="1" applyFont="1" applyAlignment="1">
      <alignment horizontal="center" vertical="top" wrapText="1"/>
    </xf>
    <xf numFmtId="0" fontId="9" fillId="0" borderId="0" xfId="0" quotePrefix="1" applyNumberFormat="1" applyFont="1" applyAlignment="1">
      <alignment horizontal="right" vertical="top"/>
    </xf>
    <xf numFmtId="0" fontId="0" fillId="0" borderId="0" xfId="0" applyAlignment="1">
      <alignment vertical="center"/>
    </xf>
  </cellXfs>
  <cellStyles count="4">
    <cellStyle name="Currency" xfId="1" builtinId="4"/>
    <cellStyle name="Normal" xfId="0" builtinId="0"/>
    <cellStyle name="Normal 2" xfId="2"/>
    <cellStyle name="Percent" xfId="3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13" sqref="L13"/>
    </sheetView>
  </sheetViews>
  <sheetFormatPr defaultRowHeight="15"/>
  <cols>
    <col min="1" max="1" width="13.85546875" customWidth="1"/>
    <col min="2" max="11" width="13.28515625" customWidth="1"/>
    <col min="12" max="12" width="36" customWidth="1"/>
  </cols>
  <sheetData>
    <row r="1" spans="1:12" ht="32.25" customHeight="1">
      <c r="A1" s="1" t="s">
        <v>0</v>
      </c>
      <c r="B1" s="2">
        <v>2016</v>
      </c>
      <c r="C1" s="2">
        <v>2016</v>
      </c>
      <c r="D1" s="31" t="s">
        <v>50</v>
      </c>
      <c r="E1" s="31" t="s">
        <v>49</v>
      </c>
      <c r="F1" s="2" t="s">
        <v>45</v>
      </c>
      <c r="G1" s="2">
        <v>2017</v>
      </c>
      <c r="H1" s="2" t="s">
        <v>46</v>
      </c>
      <c r="I1" s="2" t="s">
        <v>45</v>
      </c>
      <c r="J1" s="2">
        <v>2017</v>
      </c>
      <c r="K1" s="2" t="s">
        <v>46</v>
      </c>
      <c r="L1" s="30" t="s">
        <v>47</v>
      </c>
    </row>
    <row r="2" spans="1:12" ht="45">
      <c r="A2" s="3" t="s">
        <v>1</v>
      </c>
      <c r="B2" s="4" t="s">
        <v>2</v>
      </c>
      <c r="C2" s="4" t="s">
        <v>3</v>
      </c>
      <c r="D2" s="4" t="s">
        <v>4</v>
      </c>
      <c r="E2" s="4" t="s">
        <v>34</v>
      </c>
      <c r="F2" s="4" t="s">
        <v>2</v>
      </c>
      <c r="G2" s="4" t="s">
        <v>2</v>
      </c>
      <c r="H2" s="4" t="s">
        <v>2</v>
      </c>
      <c r="I2" s="4" t="s">
        <v>34</v>
      </c>
      <c r="J2" s="4" t="s">
        <v>34</v>
      </c>
      <c r="K2" s="4" t="s">
        <v>34</v>
      </c>
      <c r="L2" s="4" t="s">
        <v>48</v>
      </c>
    </row>
    <row r="3" spans="1:12">
      <c r="A3" s="5" t="s">
        <v>5</v>
      </c>
      <c r="B3" s="6">
        <v>10</v>
      </c>
      <c r="C3" s="6">
        <v>480</v>
      </c>
      <c r="D3" s="6">
        <v>100</v>
      </c>
      <c r="E3" s="6">
        <f t="shared" ref="E3:E8" si="0">D3+C3</f>
        <v>580</v>
      </c>
      <c r="F3" s="6">
        <v>8</v>
      </c>
      <c r="G3" s="6">
        <v>10</v>
      </c>
      <c r="H3" s="6">
        <v>15</v>
      </c>
      <c r="I3" s="6">
        <v>464</v>
      </c>
      <c r="J3" s="6">
        <v>580</v>
      </c>
      <c r="K3" s="6">
        <v>600</v>
      </c>
      <c r="L3" t="s">
        <v>52</v>
      </c>
    </row>
    <row r="4" spans="1:12">
      <c r="A4" s="5" t="s">
        <v>6</v>
      </c>
      <c r="B4" s="6">
        <v>10</v>
      </c>
      <c r="C4" s="6">
        <v>100</v>
      </c>
      <c r="D4" s="6">
        <v>100</v>
      </c>
      <c r="E4" s="6">
        <f t="shared" si="0"/>
        <v>200</v>
      </c>
      <c r="F4" s="6">
        <v>8</v>
      </c>
      <c r="G4" s="6">
        <v>10</v>
      </c>
      <c r="H4" s="6">
        <v>15</v>
      </c>
      <c r="I4" s="6">
        <v>160</v>
      </c>
      <c r="J4" s="6">
        <v>200</v>
      </c>
      <c r="K4" s="6">
        <v>225</v>
      </c>
      <c r="L4" t="s">
        <v>53</v>
      </c>
    </row>
    <row r="5" spans="1:12">
      <c r="A5" s="5" t="s">
        <v>7</v>
      </c>
      <c r="B5" s="6">
        <v>10</v>
      </c>
      <c r="C5" s="6">
        <v>1080</v>
      </c>
      <c r="D5" s="6">
        <v>250</v>
      </c>
      <c r="E5" s="6">
        <f t="shared" si="0"/>
        <v>1330</v>
      </c>
      <c r="F5" s="6">
        <v>8</v>
      </c>
      <c r="G5" s="6">
        <v>10</v>
      </c>
      <c r="H5" s="6">
        <v>15</v>
      </c>
      <c r="I5" s="6">
        <v>1064</v>
      </c>
      <c r="J5" s="6">
        <v>1330</v>
      </c>
      <c r="K5" s="6">
        <v>1600</v>
      </c>
    </row>
    <row r="6" spans="1:12" ht="26.25">
      <c r="A6" s="5" t="s">
        <v>8</v>
      </c>
      <c r="B6" s="6">
        <v>0</v>
      </c>
      <c r="C6" s="6">
        <v>14000</v>
      </c>
      <c r="D6" s="6">
        <v>52490</v>
      </c>
      <c r="E6" s="6">
        <f t="shared" si="0"/>
        <v>66490</v>
      </c>
      <c r="F6" s="6"/>
      <c r="G6" s="6"/>
      <c r="H6" s="6"/>
      <c r="I6" s="6">
        <v>53192</v>
      </c>
      <c r="J6" s="6">
        <v>66490</v>
      </c>
      <c r="K6" s="6">
        <f>K45+K53</f>
        <v>58600</v>
      </c>
    </row>
    <row r="7" spans="1:12">
      <c r="A7" s="5" t="s">
        <v>9</v>
      </c>
      <c r="B7" s="6">
        <v>0</v>
      </c>
      <c r="C7" s="6">
        <v>100</v>
      </c>
      <c r="D7" s="6">
        <v>50</v>
      </c>
      <c r="E7" s="6">
        <f t="shared" si="0"/>
        <v>150</v>
      </c>
      <c r="F7" s="6"/>
      <c r="G7" s="6"/>
      <c r="H7" s="6"/>
      <c r="I7" s="6">
        <v>120</v>
      </c>
      <c r="J7" s="6">
        <v>150</v>
      </c>
      <c r="K7" s="6">
        <v>180</v>
      </c>
    </row>
    <row r="8" spans="1:12">
      <c r="A8" s="5" t="s">
        <v>10</v>
      </c>
      <c r="B8" s="6">
        <v>0</v>
      </c>
      <c r="C8" s="6">
        <v>5310</v>
      </c>
      <c r="D8" s="6">
        <v>0</v>
      </c>
      <c r="E8" s="6">
        <f t="shared" si="0"/>
        <v>5310</v>
      </c>
      <c r="F8" s="6"/>
      <c r="G8" s="6"/>
      <c r="H8" s="6"/>
      <c r="I8" s="6">
        <v>4248</v>
      </c>
      <c r="J8" s="6">
        <v>5310</v>
      </c>
      <c r="K8" s="6">
        <v>7250</v>
      </c>
    </row>
    <row r="9" spans="1:12">
      <c r="A9" s="7" t="s">
        <v>11</v>
      </c>
      <c r="B9" s="8" t="s">
        <v>12</v>
      </c>
      <c r="C9" s="8" t="s">
        <v>13</v>
      </c>
      <c r="D9" s="8"/>
      <c r="E9" s="8" t="s">
        <v>13</v>
      </c>
      <c r="F9" s="8"/>
      <c r="G9" s="8"/>
      <c r="H9" s="8"/>
      <c r="I9" s="8"/>
      <c r="J9" s="8"/>
      <c r="K9" s="8"/>
    </row>
    <row r="10" spans="1:12">
      <c r="A10" s="5"/>
      <c r="B10" s="9">
        <f>SUM(B3:B8)</f>
        <v>30</v>
      </c>
      <c r="C10" s="9">
        <f>SUM(C3:C8)</f>
        <v>21070</v>
      </c>
      <c r="D10" s="9">
        <f>SUM(D3:D8)</f>
        <v>52990</v>
      </c>
      <c r="E10" s="9">
        <f>SUM(E3:E8)</f>
        <v>74060</v>
      </c>
      <c r="F10" s="9">
        <f t="shared" ref="F10:K10" si="1">SUM(F3:F8)</f>
        <v>24</v>
      </c>
      <c r="G10" s="9">
        <f t="shared" si="1"/>
        <v>30</v>
      </c>
      <c r="H10" s="9">
        <f t="shared" si="1"/>
        <v>45</v>
      </c>
      <c r="I10" s="9">
        <f t="shared" si="1"/>
        <v>59248</v>
      </c>
      <c r="J10" s="9">
        <f t="shared" si="1"/>
        <v>74060</v>
      </c>
      <c r="K10" s="9">
        <f t="shared" si="1"/>
        <v>68455</v>
      </c>
    </row>
    <row r="11" spans="1:12" ht="26.25">
      <c r="A11" s="5" t="s">
        <v>14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2" ht="26.25">
      <c r="A12" s="11" t="s">
        <v>15</v>
      </c>
      <c r="B12" s="12">
        <v>8</v>
      </c>
      <c r="C12" s="12">
        <v>0</v>
      </c>
      <c r="D12" s="12">
        <v>0</v>
      </c>
      <c r="E12" s="12">
        <v>0</v>
      </c>
      <c r="F12" s="12"/>
      <c r="G12" s="12"/>
      <c r="H12" s="12"/>
      <c r="I12" s="12"/>
      <c r="J12" s="12"/>
      <c r="K12" s="12"/>
    </row>
    <row r="13" spans="1:12">
      <c r="A13" s="13" t="s">
        <v>16</v>
      </c>
      <c r="B13" s="6">
        <v>3500</v>
      </c>
      <c r="C13" s="6">
        <v>0</v>
      </c>
      <c r="D13" s="6">
        <v>0</v>
      </c>
      <c r="E13" s="6">
        <f t="shared" ref="E13:E18" si="2">D13+C13</f>
        <v>0</v>
      </c>
      <c r="F13" s="6">
        <v>2800</v>
      </c>
      <c r="G13" s="6">
        <v>3500</v>
      </c>
      <c r="H13" s="6">
        <v>10198</v>
      </c>
      <c r="I13" s="6"/>
      <c r="J13" s="6"/>
      <c r="K13" s="6"/>
    </row>
    <row r="14" spans="1:12">
      <c r="A14" s="13" t="s">
        <v>17</v>
      </c>
      <c r="B14" s="6">
        <v>1400</v>
      </c>
      <c r="C14" s="6">
        <v>0</v>
      </c>
      <c r="D14" s="6">
        <v>0</v>
      </c>
      <c r="E14" s="6">
        <f t="shared" si="2"/>
        <v>0</v>
      </c>
      <c r="F14" s="6">
        <v>1120</v>
      </c>
      <c r="G14" s="6">
        <v>1400</v>
      </c>
      <c r="H14" s="6">
        <v>4050</v>
      </c>
      <c r="I14" s="6"/>
      <c r="J14" s="6"/>
      <c r="K14" s="6"/>
    </row>
    <row r="15" spans="1:12">
      <c r="A15" s="13" t="s">
        <v>18</v>
      </c>
      <c r="B15" s="6">
        <v>700</v>
      </c>
      <c r="C15" s="6">
        <v>0</v>
      </c>
      <c r="D15" s="6">
        <v>0</v>
      </c>
      <c r="E15" s="6">
        <f t="shared" si="2"/>
        <v>0</v>
      </c>
      <c r="F15" s="6">
        <v>560</v>
      </c>
      <c r="G15" s="6">
        <v>700</v>
      </c>
      <c r="H15" s="6">
        <v>1615</v>
      </c>
      <c r="I15" s="6"/>
      <c r="J15" s="6"/>
      <c r="K15" s="6"/>
    </row>
    <row r="16" spans="1:12">
      <c r="A16" s="13" t="s">
        <v>19</v>
      </c>
      <c r="B16" s="6">
        <v>300</v>
      </c>
      <c r="C16" s="6">
        <v>600</v>
      </c>
      <c r="D16" s="6">
        <v>0</v>
      </c>
      <c r="E16" s="6">
        <f t="shared" si="2"/>
        <v>600</v>
      </c>
      <c r="F16" s="6">
        <v>240</v>
      </c>
      <c r="G16" s="6">
        <v>300</v>
      </c>
      <c r="H16" s="6">
        <v>540</v>
      </c>
      <c r="I16" s="6">
        <v>480</v>
      </c>
      <c r="J16" s="6">
        <v>600</v>
      </c>
      <c r="K16" s="6">
        <v>600</v>
      </c>
    </row>
    <row r="17" spans="1:12">
      <c r="A17" s="13" t="s">
        <v>10</v>
      </c>
      <c r="B17" s="6">
        <v>500</v>
      </c>
      <c r="C17" s="6">
        <v>0</v>
      </c>
      <c r="D17" s="6">
        <v>0</v>
      </c>
      <c r="E17" s="6">
        <f t="shared" si="2"/>
        <v>0</v>
      </c>
      <c r="F17" s="6">
        <v>400</v>
      </c>
      <c r="G17" s="6">
        <v>500</v>
      </c>
      <c r="H17" s="6">
        <v>540</v>
      </c>
      <c r="I17" s="6"/>
      <c r="J17" s="6"/>
      <c r="K17" s="6"/>
    </row>
    <row r="18" spans="1:12">
      <c r="A18" s="13" t="s">
        <v>20</v>
      </c>
      <c r="B18" s="6">
        <v>250</v>
      </c>
      <c r="C18" s="6">
        <v>0</v>
      </c>
      <c r="D18" s="6">
        <v>0</v>
      </c>
      <c r="E18" s="6">
        <f t="shared" si="2"/>
        <v>0</v>
      </c>
      <c r="F18" s="6">
        <v>200</v>
      </c>
      <c r="G18" s="6">
        <v>250</v>
      </c>
      <c r="H18" s="6">
        <v>720</v>
      </c>
      <c r="I18" s="6"/>
      <c r="J18" s="6"/>
      <c r="K18" s="6"/>
    </row>
    <row r="19" spans="1:12">
      <c r="A19" s="14"/>
      <c r="B19" s="15">
        <f>SUM(B13:B18)</f>
        <v>6650</v>
      </c>
      <c r="C19" s="15">
        <f>SUM(C13:C18)</f>
        <v>600</v>
      </c>
      <c r="D19" s="15">
        <f>SUM(D13:D18)</f>
        <v>0</v>
      </c>
      <c r="E19" s="15">
        <f>SUM(E13:E18)</f>
        <v>600</v>
      </c>
      <c r="F19" s="15">
        <f t="shared" ref="F19:K19" si="3">SUM(F13:F18)</f>
        <v>5320</v>
      </c>
      <c r="G19" s="15">
        <f t="shared" si="3"/>
        <v>6650</v>
      </c>
      <c r="H19" s="15">
        <f t="shared" si="3"/>
        <v>17663</v>
      </c>
      <c r="I19" s="15">
        <f>SUM(I13:I18)</f>
        <v>480</v>
      </c>
      <c r="J19" s="15">
        <f t="shared" si="3"/>
        <v>600</v>
      </c>
      <c r="K19" s="15">
        <f t="shared" si="3"/>
        <v>600</v>
      </c>
    </row>
    <row r="20" spans="1:12" ht="26.25">
      <c r="A20" s="5" t="s">
        <v>21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2">
      <c r="A21" s="13" t="s">
        <v>16</v>
      </c>
      <c r="B21" s="6">
        <v>3800</v>
      </c>
      <c r="C21" s="6">
        <v>0</v>
      </c>
      <c r="D21" s="6">
        <v>0</v>
      </c>
      <c r="E21" s="6">
        <f t="shared" ref="E21:E27" si="4">D21+C21</f>
        <v>0</v>
      </c>
      <c r="F21" s="6">
        <v>3040</v>
      </c>
      <c r="G21" s="6">
        <v>3800</v>
      </c>
      <c r="H21" s="6">
        <v>5099</v>
      </c>
      <c r="I21" s="6"/>
      <c r="J21" s="6"/>
      <c r="K21" s="6"/>
    </row>
    <row r="22" spans="1:12">
      <c r="A22" s="13" t="s">
        <v>17</v>
      </c>
      <c r="B22" s="6">
        <v>5679</v>
      </c>
      <c r="C22" s="6">
        <v>0</v>
      </c>
      <c r="D22" s="6">
        <v>0</v>
      </c>
      <c r="E22" s="6">
        <f t="shared" si="4"/>
        <v>0</v>
      </c>
      <c r="F22" s="6">
        <v>4540</v>
      </c>
      <c r="G22" s="6">
        <v>5679</v>
      </c>
      <c r="H22" s="6">
        <v>9450</v>
      </c>
      <c r="I22" s="6"/>
      <c r="J22" s="6"/>
      <c r="K22" s="6"/>
    </row>
    <row r="23" spans="1:12">
      <c r="A23" s="13" t="s">
        <v>18</v>
      </c>
      <c r="B23" s="6">
        <v>4793</v>
      </c>
      <c r="C23" s="6">
        <v>409</v>
      </c>
      <c r="D23" s="6">
        <v>954</v>
      </c>
      <c r="E23" s="6">
        <f t="shared" si="4"/>
        <v>1363</v>
      </c>
      <c r="F23" s="6">
        <v>3834</v>
      </c>
      <c r="G23" s="6">
        <v>4793</v>
      </c>
      <c r="H23" s="6">
        <v>8568</v>
      </c>
      <c r="I23" s="6">
        <v>1090</v>
      </c>
      <c r="J23" s="6">
        <v>1363</v>
      </c>
      <c r="K23" s="6">
        <v>1636</v>
      </c>
    </row>
    <row r="24" spans="1:12" ht="26.25">
      <c r="A24" s="13" t="s">
        <v>22</v>
      </c>
      <c r="B24" s="6"/>
      <c r="C24" s="6"/>
      <c r="D24" s="6"/>
      <c r="E24" s="6">
        <f t="shared" si="4"/>
        <v>0</v>
      </c>
      <c r="F24" s="6"/>
      <c r="G24" s="6"/>
      <c r="H24" s="6"/>
      <c r="I24" s="6"/>
      <c r="J24" s="6"/>
      <c r="K24" s="6"/>
    </row>
    <row r="25" spans="1:12">
      <c r="A25" s="13" t="s">
        <v>19</v>
      </c>
      <c r="B25" s="6">
        <v>316</v>
      </c>
      <c r="C25" s="6">
        <v>75</v>
      </c>
      <c r="D25" s="6">
        <v>50</v>
      </c>
      <c r="E25" s="6">
        <f t="shared" si="4"/>
        <v>125</v>
      </c>
      <c r="F25" s="6">
        <v>253</v>
      </c>
      <c r="G25" s="6">
        <v>316</v>
      </c>
      <c r="H25" s="6">
        <v>567</v>
      </c>
      <c r="I25" s="6">
        <v>100</v>
      </c>
      <c r="J25" s="6">
        <v>125</v>
      </c>
      <c r="K25" s="6">
        <v>150</v>
      </c>
    </row>
    <row r="26" spans="1:12">
      <c r="A26" s="13" t="s">
        <v>10</v>
      </c>
      <c r="B26" s="6">
        <v>525</v>
      </c>
      <c r="C26" s="6">
        <v>0</v>
      </c>
      <c r="D26" s="6">
        <v>50</v>
      </c>
      <c r="E26" s="6">
        <f t="shared" si="4"/>
        <v>50</v>
      </c>
      <c r="F26" s="6">
        <v>420</v>
      </c>
      <c r="G26" s="6">
        <v>525</v>
      </c>
      <c r="H26" s="6">
        <v>561</v>
      </c>
      <c r="I26" s="6">
        <v>40</v>
      </c>
      <c r="J26" s="6">
        <v>50</v>
      </c>
      <c r="K26" s="6">
        <v>60</v>
      </c>
    </row>
    <row r="27" spans="1:12">
      <c r="A27" s="13" t="s">
        <v>20</v>
      </c>
      <c r="B27" s="6">
        <v>710</v>
      </c>
      <c r="C27" s="6">
        <v>50</v>
      </c>
      <c r="D27" s="6">
        <v>50</v>
      </c>
      <c r="E27" s="6">
        <f t="shared" si="4"/>
        <v>100</v>
      </c>
      <c r="F27" s="6">
        <v>576</v>
      </c>
      <c r="G27" s="6">
        <v>710</v>
      </c>
      <c r="H27" s="6">
        <v>1620</v>
      </c>
      <c r="I27" s="6">
        <v>80</v>
      </c>
      <c r="J27" s="6">
        <v>100</v>
      </c>
      <c r="K27" s="6">
        <v>120</v>
      </c>
    </row>
    <row r="28" spans="1:12">
      <c r="A28" s="13"/>
      <c r="B28" s="15">
        <f>SUM(B21:B27)</f>
        <v>15823</v>
      </c>
      <c r="C28" s="15">
        <f>SUM(C21:C27)</f>
        <v>534</v>
      </c>
      <c r="D28" s="15">
        <f>SUM(D21:D27)</f>
        <v>1104</v>
      </c>
      <c r="E28" s="15">
        <f>SUM(E21:E27)</f>
        <v>1638</v>
      </c>
      <c r="F28" s="15">
        <f t="shared" ref="F28:K28" si="5">SUM(F21:F27)</f>
        <v>12663</v>
      </c>
      <c r="G28" s="15">
        <f t="shared" si="5"/>
        <v>15823</v>
      </c>
      <c r="H28" s="15">
        <f t="shared" si="5"/>
        <v>25865</v>
      </c>
      <c r="I28" s="15">
        <f>SUM(I21:I27)</f>
        <v>1310</v>
      </c>
      <c r="J28" s="15">
        <f t="shared" si="5"/>
        <v>1638</v>
      </c>
      <c r="K28" s="15">
        <f t="shared" si="5"/>
        <v>1966</v>
      </c>
    </row>
    <row r="29" spans="1:12" ht="39">
      <c r="A29" s="17" t="s">
        <v>23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2">
      <c r="A30" s="19" t="s">
        <v>24</v>
      </c>
      <c r="B30" s="20">
        <f>SUM(B10+B19+B28+B29)</f>
        <v>22503</v>
      </c>
      <c r="C30" s="20">
        <f>SUM(C10+C19+C28+C29)</f>
        <v>22204</v>
      </c>
      <c r="D30" s="20">
        <f>SUM(D10+D19+D28+D29)</f>
        <v>54094</v>
      </c>
      <c r="E30" s="20">
        <f>SUM(E10+E19+E28+E29)</f>
        <v>76298</v>
      </c>
      <c r="F30" s="20">
        <f t="shared" ref="F30:K30" si="6">SUM(F10+F19+F28+F29)</f>
        <v>18007</v>
      </c>
      <c r="G30" s="20">
        <f t="shared" si="6"/>
        <v>22503</v>
      </c>
      <c r="H30" s="20">
        <f t="shared" si="6"/>
        <v>43573</v>
      </c>
      <c r="I30" s="20">
        <v>61038</v>
      </c>
      <c r="J30" s="20">
        <f t="shared" si="6"/>
        <v>76298</v>
      </c>
      <c r="K30" s="20">
        <f t="shared" si="6"/>
        <v>71021</v>
      </c>
    </row>
    <row r="31" spans="1:12" ht="38.25">
      <c r="A31" s="19" t="s">
        <v>25</v>
      </c>
      <c r="B31" s="20">
        <v>22502.65</v>
      </c>
      <c r="C31" s="20">
        <v>16954</v>
      </c>
      <c r="D31" s="20">
        <v>54094</v>
      </c>
      <c r="E31" s="20">
        <f>+D31+C31</f>
        <v>71048</v>
      </c>
      <c r="F31" s="20">
        <v>22502.65</v>
      </c>
      <c r="G31" s="20">
        <v>22502.65</v>
      </c>
      <c r="H31" s="20">
        <v>22502.65</v>
      </c>
      <c r="I31" s="20">
        <v>56838</v>
      </c>
      <c r="J31" s="20">
        <v>71048</v>
      </c>
      <c r="K31" s="20">
        <v>71048</v>
      </c>
    </row>
    <row r="32" spans="1:12" ht="25.5">
      <c r="A32" s="19" t="s">
        <v>26</v>
      </c>
      <c r="B32" s="20">
        <f>-B31+B30</f>
        <v>0.34999999999854481</v>
      </c>
      <c r="C32" s="20">
        <f>-C31+C30</f>
        <v>5250</v>
      </c>
      <c r="D32" s="20">
        <f>-D31+D30</f>
        <v>0</v>
      </c>
      <c r="E32" s="20">
        <f>-E31+E30</f>
        <v>5250</v>
      </c>
      <c r="F32" s="20">
        <f>F30-F31</f>
        <v>-4495.6500000000015</v>
      </c>
      <c r="G32" s="20">
        <f>G30-G31</f>
        <v>0.34999999999854481</v>
      </c>
      <c r="H32" s="20">
        <f>H30-H31</f>
        <v>21070.35</v>
      </c>
      <c r="I32" s="20">
        <v>4200</v>
      </c>
      <c r="J32" s="20">
        <v>5250</v>
      </c>
      <c r="K32" s="20">
        <v>7250</v>
      </c>
      <c r="L32" s="32" t="s">
        <v>51</v>
      </c>
    </row>
    <row r="33" spans="1:11" ht="25.5">
      <c r="A33" s="19" t="s">
        <v>27</v>
      </c>
      <c r="B33" s="6">
        <f t="shared" ref="B33:K33" si="7">B31+B32</f>
        <v>22503</v>
      </c>
      <c r="C33" s="6">
        <f t="shared" si="7"/>
        <v>22204</v>
      </c>
      <c r="D33" s="6">
        <f t="shared" si="7"/>
        <v>54094</v>
      </c>
      <c r="E33" s="6">
        <f t="shared" si="7"/>
        <v>76298</v>
      </c>
      <c r="F33" s="6">
        <f t="shared" si="7"/>
        <v>18007</v>
      </c>
      <c r="G33" s="6">
        <f t="shared" si="7"/>
        <v>22503</v>
      </c>
      <c r="H33" s="6">
        <f t="shared" si="7"/>
        <v>43573</v>
      </c>
      <c r="I33" s="6">
        <f t="shared" si="7"/>
        <v>61038</v>
      </c>
      <c r="J33" s="6">
        <f t="shared" si="7"/>
        <v>76298</v>
      </c>
      <c r="K33" s="6">
        <f t="shared" si="7"/>
        <v>78298</v>
      </c>
    </row>
    <row r="34" spans="1:11">
      <c r="A34" s="21" t="s">
        <v>28</v>
      </c>
      <c r="B34" s="22">
        <f>IF(B33=0,0,B30/B33)</f>
        <v>1</v>
      </c>
      <c r="C34" s="22">
        <f>IF(C33=0,0,C30/C33)</f>
        <v>1</v>
      </c>
      <c r="D34" s="22">
        <f>IF(D33=0,0,D30/D33)</f>
        <v>1</v>
      </c>
      <c r="E34" s="22">
        <f>IF(E33=0,0,E30/E33)</f>
        <v>1</v>
      </c>
      <c r="F34" s="22">
        <f t="shared" ref="F34:K34" si="8">IF(F33=0,0,F30/F33)</f>
        <v>1</v>
      </c>
      <c r="G34" s="22">
        <f t="shared" si="8"/>
        <v>1</v>
      </c>
      <c r="H34" s="22">
        <f t="shared" si="8"/>
        <v>1</v>
      </c>
      <c r="I34" s="22">
        <f t="shared" si="8"/>
        <v>1</v>
      </c>
      <c r="J34" s="22">
        <f t="shared" si="8"/>
        <v>1</v>
      </c>
      <c r="K34" s="22">
        <f t="shared" si="8"/>
        <v>0.90706020588009906</v>
      </c>
    </row>
    <row r="35" spans="1:11" ht="25.5">
      <c r="A35" s="23" t="s">
        <v>29</v>
      </c>
      <c r="B35" s="24">
        <f>B30-B33</f>
        <v>0</v>
      </c>
      <c r="C35" s="24">
        <f>C30-C33</f>
        <v>0</v>
      </c>
      <c r="D35" s="24">
        <f>D30-D33</f>
        <v>0</v>
      </c>
      <c r="E35" s="24">
        <f>E30-E33</f>
        <v>0</v>
      </c>
      <c r="F35" s="24">
        <f t="shared" ref="F35:K35" si="9">F30-F33</f>
        <v>0</v>
      </c>
      <c r="G35" s="24">
        <f t="shared" si="9"/>
        <v>0</v>
      </c>
      <c r="H35" s="24">
        <f t="shared" si="9"/>
        <v>0</v>
      </c>
      <c r="I35" s="24">
        <f t="shared" si="9"/>
        <v>0</v>
      </c>
      <c r="J35" s="24">
        <f t="shared" si="9"/>
        <v>0</v>
      </c>
      <c r="K35" s="24">
        <f t="shared" si="9"/>
        <v>-7277</v>
      </c>
    </row>
    <row r="36" spans="1:11" ht="25.5">
      <c r="A36" s="25" t="s">
        <v>30</v>
      </c>
      <c r="B36" s="24">
        <v>26949.58</v>
      </c>
      <c r="C36" s="24">
        <v>8986.380000000001</v>
      </c>
      <c r="D36" s="24">
        <v>86047.459999999992</v>
      </c>
      <c r="E36" s="24">
        <f>+D36+C36</f>
        <v>95033.84</v>
      </c>
      <c r="F36" s="24">
        <v>26949.58</v>
      </c>
      <c r="G36" s="24">
        <v>26949.58</v>
      </c>
      <c r="H36" s="24">
        <v>26949.58</v>
      </c>
      <c r="I36" s="24">
        <f t="shared" ref="I36:K39" si="10">+H36+G36</f>
        <v>53899.16</v>
      </c>
      <c r="J36" s="24">
        <v>95034</v>
      </c>
      <c r="K36" s="24">
        <f t="shared" si="10"/>
        <v>148933.16</v>
      </c>
    </row>
    <row r="37" spans="1:11" ht="25.5">
      <c r="A37" s="25" t="s">
        <v>31</v>
      </c>
      <c r="B37" s="26">
        <v>24491.18</v>
      </c>
      <c r="C37" s="26">
        <v>34969.68</v>
      </c>
      <c r="D37" s="26">
        <v>93175.64</v>
      </c>
      <c r="E37" s="24">
        <f>+D37+C37</f>
        <v>128145.32</v>
      </c>
      <c r="F37" s="26">
        <v>24491.18</v>
      </c>
      <c r="G37" s="26">
        <v>24491.18</v>
      </c>
      <c r="H37" s="26">
        <v>24491.18</v>
      </c>
      <c r="I37" s="24">
        <f t="shared" si="10"/>
        <v>48982.36</v>
      </c>
      <c r="J37" s="24">
        <v>128145</v>
      </c>
      <c r="K37" s="24">
        <f t="shared" si="10"/>
        <v>177127.36</v>
      </c>
    </row>
    <row r="38" spans="1:11" ht="25.5">
      <c r="A38" s="23" t="s">
        <v>32</v>
      </c>
      <c r="B38" s="27">
        <v>27211.56</v>
      </c>
      <c r="C38" s="27">
        <v>17874.489999999998</v>
      </c>
      <c r="D38" s="27">
        <v>49564.65</v>
      </c>
      <c r="E38" s="24">
        <f>+D38+C38</f>
        <v>67439.14</v>
      </c>
      <c r="F38" s="27">
        <v>27211.56</v>
      </c>
      <c r="G38" s="27">
        <v>27211.56</v>
      </c>
      <c r="H38" s="27">
        <v>27211.56</v>
      </c>
      <c r="I38" s="24">
        <f t="shared" si="10"/>
        <v>54423.12</v>
      </c>
      <c r="J38" s="24">
        <v>67439</v>
      </c>
      <c r="K38" s="24">
        <f t="shared" si="10"/>
        <v>121862.12</v>
      </c>
    </row>
    <row r="39" spans="1:11" ht="25.5">
      <c r="A39" s="23" t="s">
        <v>33</v>
      </c>
      <c r="B39" s="27">
        <v>19349</v>
      </c>
      <c r="C39" s="27">
        <v>8041</v>
      </c>
      <c r="D39" s="27">
        <v>49335</v>
      </c>
      <c r="E39" s="24">
        <f>+D39+C39</f>
        <v>57376</v>
      </c>
      <c r="F39" s="27">
        <v>19349</v>
      </c>
      <c r="G39" s="27">
        <v>19349</v>
      </c>
      <c r="H39" s="27">
        <v>19349</v>
      </c>
      <c r="I39" s="24">
        <f t="shared" si="10"/>
        <v>38698</v>
      </c>
      <c r="J39" s="24">
        <v>57376</v>
      </c>
      <c r="K39" s="24">
        <f t="shared" si="10"/>
        <v>96074</v>
      </c>
    </row>
    <row r="42" spans="1:11">
      <c r="A42" t="s">
        <v>35</v>
      </c>
    </row>
    <row r="43" spans="1:11">
      <c r="A43" t="s">
        <v>36</v>
      </c>
      <c r="C43" s="28">
        <v>14000</v>
      </c>
      <c r="D43" s="28"/>
      <c r="E43" s="29">
        <f>C43+D43</f>
        <v>14000</v>
      </c>
      <c r="I43" s="29">
        <v>11200</v>
      </c>
      <c r="J43" s="29">
        <v>14000</v>
      </c>
      <c r="K43" s="29">
        <v>11200</v>
      </c>
    </row>
    <row r="44" spans="1:11">
      <c r="C44" s="28"/>
      <c r="D44" s="28"/>
      <c r="E44" s="29">
        <f t="shared" ref="E44:E52" si="11">C44+D44</f>
        <v>0</v>
      </c>
      <c r="I44" s="29">
        <v>0</v>
      </c>
      <c r="J44" s="29">
        <v>0</v>
      </c>
      <c r="K44" s="29">
        <v>0</v>
      </c>
    </row>
    <row r="45" spans="1:11">
      <c r="A45" t="s">
        <v>44</v>
      </c>
      <c r="C45" s="28">
        <v>14000</v>
      </c>
      <c r="D45" s="28"/>
      <c r="E45" s="29">
        <f>SUM(E43:E44)</f>
        <v>14000</v>
      </c>
      <c r="I45" s="29">
        <f>SUM(I43:I44)</f>
        <v>11200</v>
      </c>
      <c r="J45" s="29">
        <f>SUM(J43:J44)</f>
        <v>14000</v>
      </c>
      <c r="K45" s="29">
        <f>SUM(K43:K44)</f>
        <v>11200</v>
      </c>
    </row>
    <row r="46" spans="1:11">
      <c r="A46" t="s">
        <v>37</v>
      </c>
      <c r="C46" s="28"/>
      <c r="D46" s="28"/>
      <c r="E46" s="29"/>
      <c r="I46" s="29"/>
      <c r="J46" s="29"/>
      <c r="K46" s="29"/>
    </row>
    <row r="47" spans="1:11">
      <c r="A47" t="s">
        <v>38</v>
      </c>
      <c r="C47" s="28"/>
      <c r="D47" s="28">
        <v>350</v>
      </c>
      <c r="E47" s="29">
        <f t="shared" si="11"/>
        <v>350</v>
      </c>
      <c r="I47" s="29">
        <v>280</v>
      </c>
      <c r="J47" s="29">
        <v>350</v>
      </c>
      <c r="K47" s="29">
        <v>750</v>
      </c>
    </row>
    <row r="48" spans="1:11">
      <c r="A48" t="s">
        <v>39</v>
      </c>
      <c r="C48" s="28"/>
      <c r="D48" s="28">
        <v>35640</v>
      </c>
      <c r="E48" s="29">
        <f t="shared" si="11"/>
        <v>35640</v>
      </c>
      <c r="I48" s="29">
        <v>28512</v>
      </c>
      <c r="J48" s="29">
        <v>35640</v>
      </c>
      <c r="K48" s="29">
        <v>36200</v>
      </c>
    </row>
    <row r="49" spans="1:11">
      <c r="A49" t="s">
        <v>40</v>
      </c>
      <c r="C49" s="28"/>
      <c r="D49" s="28">
        <v>1500</v>
      </c>
      <c r="E49" s="29">
        <f t="shared" si="11"/>
        <v>1500</v>
      </c>
      <c r="I49" s="29">
        <v>1200</v>
      </c>
      <c r="J49" s="29">
        <v>1500</v>
      </c>
      <c r="K49" s="29">
        <v>1500</v>
      </c>
    </row>
    <row r="50" spans="1:11">
      <c r="A50" t="s">
        <v>41</v>
      </c>
      <c r="C50" s="28"/>
      <c r="D50" s="28">
        <v>0</v>
      </c>
      <c r="E50" s="29">
        <f t="shared" si="11"/>
        <v>0</v>
      </c>
      <c r="I50" s="29">
        <v>0</v>
      </c>
      <c r="J50" s="29">
        <v>0</v>
      </c>
      <c r="K50" s="29">
        <v>0</v>
      </c>
    </row>
    <row r="51" spans="1:11">
      <c r="A51" t="s">
        <v>42</v>
      </c>
      <c r="C51" s="28"/>
      <c r="D51" s="28">
        <v>12000</v>
      </c>
      <c r="E51" s="29">
        <f t="shared" si="11"/>
        <v>12000</v>
      </c>
      <c r="I51" s="29">
        <v>9600</v>
      </c>
      <c r="J51" s="29">
        <v>12000</v>
      </c>
      <c r="K51" s="29">
        <v>7200</v>
      </c>
    </row>
    <row r="52" spans="1:11">
      <c r="A52" t="s">
        <v>43</v>
      </c>
      <c r="C52" s="28"/>
      <c r="D52" s="28">
        <v>3000</v>
      </c>
      <c r="E52" s="29">
        <f t="shared" si="11"/>
        <v>3000</v>
      </c>
      <c r="I52" s="29">
        <v>2400</v>
      </c>
      <c r="J52" s="29">
        <v>3000</v>
      </c>
      <c r="K52" s="29">
        <v>1750</v>
      </c>
    </row>
    <row r="53" spans="1:11">
      <c r="A53" t="s">
        <v>44</v>
      </c>
      <c r="C53" s="28"/>
      <c r="D53" s="28">
        <v>52490</v>
      </c>
      <c r="E53" s="29">
        <f>SUM(E47:E52)</f>
        <v>52490</v>
      </c>
      <c r="I53" s="29">
        <f>SUM(I47:I52)</f>
        <v>41992</v>
      </c>
      <c r="J53" s="29">
        <f>SUM(J47:J52)</f>
        <v>52490</v>
      </c>
      <c r="K53" s="29">
        <f>SUM(K47:K52)</f>
        <v>47400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Board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</dc:creator>
  <cp:lastModifiedBy>HP</cp:lastModifiedBy>
  <dcterms:created xsi:type="dcterms:W3CDTF">2016-08-22T23:46:05Z</dcterms:created>
  <dcterms:modified xsi:type="dcterms:W3CDTF">2016-09-19T02:40:07Z</dcterms:modified>
</cp:coreProperties>
</file>