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Sheet1" sheetId="1" r:id="rId1"/>
  </sheets>
  <definedNames>
    <definedName name="_xlnm._FilterDatabase" localSheetId="0" hidden="1">'Sheet1'!$G$3:$G$97</definedName>
    <definedName name="_xlnm.Print_Titles" localSheetId="0">'Sheet1'!$A:$F,'Sheet1'!$3:$3</definedName>
    <definedName name="QB_COLUMN_29" localSheetId="0" hidden="1">'Sheet1'!$G$3</definedName>
    <definedName name="QB_COMPANY_0" localSheetId="0" hidden="1">'Sheet1'!$A$1</definedName>
    <definedName name="QB_DATA_0" localSheetId="0" hidden="1">'Sheet1'!$7:$7,'Sheet1'!$8:$8,'Sheet1'!$9:$9,'Sheet1'!$10:$10,'Sheet1'!$11:$11,'Sheet1'!$12:$12,'Sheet1'!$13:$13,'Sheet1'!$14:$14,'Sheet1'!$15:$15,'Sheet1'!$18:$18,'Sheet1'!$19:$19,'Sheet1'!$20:$20,'Sheet1'!$21:$21,'Sheet1'!$22:$22,'Sheet1'!$23:$23,'Sheet1'!$24:$24</definedName>
    <definedName name="QB_DATA_1" localSheetId="0" hidden="1">'Sheet1'!$25:$25,'Sheet1'!$28:$28,'Sheet1'!$29:$29,'Sheet1'!$30:$30,'Sheet1'!$31:$31,'Sheet1'!$34:$34,'Sheet1'!$35:$35,'Sheet1'!$36:$36,'Sheet1'!$41:$41,'Sheet1'!$42:$42,'Sheet1'!$43:$43,'Sheet1'!$44:$44,'Sheet1'!$45:$45,'Sheet1'!$46:$46,'Sheet1'!$49:$49,'Sheet1'!$50:$50</definedName>
    <definedName name="QB_DATA_2" localSheetId="0" hidden="1">'Sheet1'!$51:$51,'Sheet1'!$52:$52,'Sheet1'!$53:$53,'Sheet1'!$54:$54,'Sheet1'!$55:$55,'Sheet1'!$58:$58,'Sheet1'!$59:$59,'Sheet1'!$65:$65,'Sheet1'!$66:$66,'Sheet1'!$67:$67,'Sheet1'!$68:$68,'Sheet1'!$69:$69,'Sheet1'!$72:$72,'Sheet1'!$74:$74,'Sheet1'!$76:$76,'Sheet1'!$77:$77</definedName>
    <definedName name="QB_DATA_3" localSheetId="0" hidden="1">'Sheet1'!$78:$78,'Sheet1'!$79:$79,'Sheet1'!$80:$80,'Sheet1'!$81:$81,'Sheet1'!$82:$82,'Sheet1'!$83:$83,'Sheet1'!$84:$84,'Sheet1'!$85:$85,'Sheet1'!$86:$86,'Sheet1'!$87:$87,'Sheet1'!$88:$88,'Sheet1'!$94:$94</definedName>
    <definedName name="QB_FORMULA_0" localSheetId="0" hidden="1">'Sheet1'!$G$16,'Sheet1'!$G$26,'Sheet1'!$G$32,'Sheet1'!$G$37,'Sheet1'!$G$38,'Sheet1'!$G$47,'Sheet1'!$G$56,'Sheet1'!$G$60,'Sheet1'!$G$61,'Sheet1'!$G$62,'Sheet1'!$G$70,'Sheet1'!$G$73,'Sheet1'!$G$89,'Sheet1'!$G$90,'Sheet1'!$G$91,'Sheet1'!$G$95</definedName>
    <definedName name="QB_FORMULA_1" localSheetId="0" hidden="1">'Sheet1'!$G$96,'Sheet1'!$G$97</definedName>
    <definedName name="QB_ROW_103250" localSheetId="0" hidden="1">'Sheet1'!$F$76</definedName>
    <definedName name="QB_ROW_106250" localSheetId="0" hidden="1">'Sheet1'!$F$68</definedName>
    <definedName name="QB_ROW_108250" localSheetId="0" hidden="1">'Sheet1'!$F$66</definedName>
    <definedName name="QB_ROW_111250" localSheetId="0" hidden="1">'Sheet1'!$F$87</definedName>
    <definedName name="QB_ROW_114250" localSheetId="0" hidden="1">'Sheet1'!$F$88</definedName>
    <definedName name="QB_ROW_118230" localSheetId="0" hidden="1">'Sheet1'!$D$94</definedName>
    <definedName name="QB_ROW_122250" localSheetId="0" hidden="1">'Sheet1'!$F$12</definedName>
    <definedName name="QB_ROW_123250" localSheetId="0" hidden="1">'Sheet1'!$F$45</definedName>
    <definedName name="QB_ROW_124250" localSheetId="0" hidden="1">'Sheet1'!$F$86</definedName>
    <definedName name="QB_ROW_129250" localSheetId="0" hidden="1">'Sheet1'!$F$24</definedName>
    <definedName name="QB_ROW_130250" localSheetId="0" hidden="1">'Sheet1'!$F$54</definedName>
    <definedName name="QB_ROW_134250" localSheetId="0" hidden="1">'Sheet1'!$F$8</definedName>
    <definedName name="QB_ROW_135250" localSheetId="0" hidden="1">'Sheet1'!$F$42</definedName>
    <definedName name="QB_ROW_136250" localSheetId="0" hidden="1">'Sheet1'!$F$55</definedName>
    <definedName name="QB_ROW_137250" localSheetId="0" hidden="1">'Sheet1'!$F$25</definedName>
    <definedName name="QB_ROW_138250" localSheetId="0" hidden="1">'Sheet1'!$F$58</definedName>
    <definedName name="QB_ROW_139040" localSheetId="0" hidden="1">'Sheet1'!$E$40</definedName>
    <definedName name="QB_ROW_139340" localSheetId="0" hidden="1">'Sheet1'!$E$47</definedName>
    <definedName name="QB_ROW_140040" localSheetId="0" hidden="1">'Sheet1'!$E$27</definedName>
    <definedName name="QB_ROW_140340" localSheetId="0" hidden="1">'Sheet1'!$E$32</definedName>
    <definedName name="QB_ROW_141040" localSheetId="0" hidden="1">'Sheet1'!$E$64</definedName>
    <definedName name="QB_ROW_141340" localSheetId="0" hidden="1">'Sheet1'!$E$70</definedName>
    <definedName name="QB_ROW_142040" localSheetId="0" hidden="1">'Sheet1'!$E$71</definedName>
    <definedName name="QB_ROW_142340" localSheetId="0" hidden="1">'Sheet1'!$E$73</definedName>
    <definedName name="QB_ROW_147250" localSheetId="0" hidden="1">'Sheet1'!$F$77</definedName>
    <definedName name="QB_ROW_150250" localSheetId="0" hidden="1">'Sheet1'!$F$28</definedName>
    <definedName name="QB_ROW_151250" localSheetId="0" hidden="1">'Sheet1'!$F$41</definedName>
    <definedName name="QB_ROW_15250" localSheetId="0" hidden="1">'Sheet1'!$F$81</definedName>
    <definedName name="QB_ROW_153250" localSheetId="0" hidden="1">'Sheet1'!$F$7</definedName>
    <definedName name="QB_ROW_158250" localSheetId="0" hidden="1">'Sheet1'!$F$43</definedName>
    <definedName name="QB_ROW_159250" localSheetId="0" hidden="1">'Sheet1'!$F$9</definedName>
    <definedName name="QB_ROW_175250" localSheetId="0" hidden="1">'Sheet1'!$F$83</definedName>
    <definedName name="QB_ROW_18301" localSheetId="0" hidden="1">'Sheet1'!$A$97</definedName>
    <definedName name="QB_ROW_185250" localSheetId="0" hidden="1">'Sheet1'!$F$15</definedName>
    <definedName name="QB_ROW_188250" localSheetId="0" hidden="1">'Sheet1'!$F$46</definedName>
    <definedName name="QB_ROW_189250" localSheetId="0" hidden="1">'Sheet1'!$F$13</definedName>
    <definedName name="QB_ROW_19011" localSheetId="0" hidden="1">'Sheet1'!$B$4</definedName>
    <definedName name="QB_ROW_19311" localSheetId="0" hidden="1">'Sheet1'!$B$91</definedName>
    <definedName name="QB_ROW_194250" localSheetId="0" hidden="1">'Sheet1'!$F$11</definedName>
    <definedName name="QB_ROW_196250" localSheetId="0" hidden="1">'Sheet1'!$F$14</definedName>
    <definedName name="QB_ROW_197250" localSheetId="0" hidden="1">'Sheet1'!$F$79</definedName>
    <definedName name="QB_ROW_20031" localSheetId="0" hidden="1">'Sheet1'!$D$5</definedName>
    <definedName name="QB_ROW_20331" localSheetId="0" hidden="1">'Sheet1'!$D$38</definedName>
    <definedName name="QB_ROW_21031" localSheetId="0" hidden="1">'Sheet1'!$D$63</definedName>
    <definedName name="QB_ROW_21331" localSheetId="0" hidden="1">'Sheet1'!$D$90</definedName>
    <definedName name="QB_ROW_22011" localSheetId="0" hidden="1">'Sheet1'!$B$92</definedName>
    <definedName name="QB_ROW_22311" localSheetId="0" hidden="1">'Sheet1'!$B$96</definedName>
    <definedName name="QB_ROW_23021" localSheetId="0" hidden="1">'Sheet1'!$C$93</definedName>
    <definedName name="QB_ROW_23321" localSheetId="0" hidden="1">'Sheet1'!$C$95</definedName>
    <definedName name="QB_ROW_46040" localSheetId="0" hidden="1">'Sheet1'!$E$17</definedName>
    <definedName name="QB_ROW_46340" localSheetId="0" hidden="1">'Sheet1'!$E$26</definedName>
    <definedName name="QB_ROW_47250" localSheetId="0" hidden="1">'Sheet1'!$F$19</definedName>
    <definedName name="QB_ROW_48250" localSheetId="0" hidden="1">'Sheet1'!$F$21</definedName>
    <definedName name="QB_ROW_49250" localSheetId="0" hidden="1">'Sheet1'!$F$20</definedName>
    <definedName name="QB_ROW_51250" localSheetId="0" hidden="1">'Sheet1'!$F$22</definedName>
    <definedName name="QB_ROW_52250" localSheetId="0" hidden="1">'Sheet1'!$F$18</definedName>
    <definedName name="QB_ROW_54250" localSheetId="0" hidden="1">'Sheet1'!$F$30</definedName>
    <definedName name="QB_ROW_55250" localSheetId="0" hidden="1">'Sheet1'!$F$29</definedName>
    <definedName name="QB_ROW_56250" localSheetId="0" hidden="1">'Sheet1'!$F$23</definedName>
    <definedName name="QB_ROW_57250" localSheetId="0" hidden="1">'Sheet1'!$F$31</definedName>
    <definedName name="QB_ROW_58040" localSheetId="0" hidden="1">'Sheet1'!$E$6</definedName>
    <definedName name="QB_ROW_58340" localSheetId="0" hidden="1">'Sheet1'!$E$16</definedName>
    <definedName name="QB_ROW_60250" localSheetId="0" hidden="1">'Sheet1'!$F$10</definedName>
    <definedName name="QB_ROW_61040" localSheetId="0" hidden="1">'Sheet1'!$E$33</definedName>
    <definedName name="QB_ROW_61340" localSheetId="0" hidden="1">'Sheet1'!$E$37</definedName>
    <definedName name="QB_ROW_62250" localSheetId="0" hidden="1">'Sheet1'!$F$35</definedName>
    <definedName name="QB_ROW_63250" localSheetId="0" hidden="1">'Sheet1'!$F$34</definedName>
    <definedName name="QB_ROW_67040" localSheetId="0" hidden="1">'Sheet1'!$E$57</definedName>
    <definedName name="QB_ROW_67340" localSheetId="0" hidden="1">'Sheet1'!$E$60</definedName>
    <definedName name="QB_ROW_68040" localSheetId="0" hidden="1">'Sheet1'!$E$48</definedName>
    <definedName name="QB_ROW_68340" localSheetId="0" hidden="1">'Sheet1'!$E$56</definedName>
    <definedName name="QB_ROW_69250" localSheetId="0" hidden="1">'Sheet1'!$F$50</definedName>
    <definedName name="QB_ROW_70250" localSheetId="0" hidden="1">'Sheet1'!$F$52</definedName>
    <definedName name="QB_ROW_71250" localSheetId="0" hidden="1">'Sheet1'!$F$51</definedName>
    <definedName name="QB_ROW_73250" localSheetId="0" hidden="1">'Sheet1'!$F$53</definedName>
    <definedName name="QB_ROW_74250" localSheetId="0" hidden="1">'Sheet1'!$F$49</definedName>
    <definedName name="QB_ROW_77250" localSheetId="0" hidden="1">'Sheet1'!$F$59</definedName>
    <definedName name="QB_ROW_79250" localSheetId="0" hidden="1">'Sheet1'!$F$44</definedName>
    <definedName name="QB_ROW_81250" localSheetId="0" hidden="1">'Sheet1'!$F$69</definedName>
    <definedName name="QB_ROW_83250" localSheetId="0" hidden="1">'Sheet1'!$F$36</definedName>
    <definedName name="QB_ROW_86240" localSheetId="0" hidden="1">'Sheet1'!$E$74</definedName>
    <definedName name="QB_ROW_86321" localSheetId="0" hidden="1">'Sheet1'!$C$62</definedName>
    <definedName name="QB_ROW_87031" localSheetId="0" hidden="1">'Sheet1'!$D$39</definedName>
    <definedName name="QB_ROW_87040" localSheetId="0" hidden="1">'Sheet1'!$E$75</definedName>
    <definedName name="QB_ROW_87331" localSheetId="0" hidden="1">'Sheet1'!$D$61</definedName>
    <definedName name="QB_ROW_87340" localSheetId="0" hidden="1">'Sheet1'!$E$89</definedName>
    <definedName name="QB_ROW_88250" localSheetId="0" hidden="1">'Sheet1'!$F$78</definedName>
    <definedName name="QB_ROW_89250" localSheetId="0" hidden="1">'Sheet1'!$F$80</definedName>
    <definedName name="QB_ROW_90250" localSheetId="0" hidden="1">'Sheet1'!$F$82</definedName>
    <definedName name="QB_ROW_91250" localSheetId="0" hidden="1">'Sheet1'!$F$84</definedName>
    <definedName name="QB_ROW_96250" localSheetId="0" hidden="1">'Sheet1'!$F$65</definedName>
    <definedName name="QB_ROW_97250" localSheetId="0" hidden="1">'Sheet1'!$F$72</definedName>
    <definedName name="QB_ROW_98250" localSheetId="0" hidden="1">'Sheet1'!$F$85</definedName>
    <definedName name="QB_ROW_99250" localSheetId="0" hidden="1">'Sheet1'!$F$67</definedName>
    <definedName name="QB_TITLE_2" localSheetId="0" hidden="1">'Sheet1'!$A$2</definedName>
    <definedName name="QBCANSUPPORTUPDATE" localSheetId="0">TRUE</definedName>
    <definedName name="QBCOMPANYFILENAME" localSheetId="0">"Q:\Client files 2013\CoRe Publications.QBW"</definedName>
    <definedName name="QBENDDATE" localSheetId="0">20171231</definedName>
    <definedName name="QBHEADERSONSCREEN" localSheetId="0">TRUE</definedName>
    <definedName name="QBMETADATASIZE" localSheetId="0">5794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"a274204a18aa4521813da11438d93f7a"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20170101</definedName>
  </definedNames>
  <calcPr fullCalcOnLoad="1"/>
</workbook>
</file>

<file path=xl/sharedStrings.xml><?xml version="1.0" encoding="utf-8"?>
<sst xmlns="http://schemas.openxmlformats.org/spreadsheetml/2006/main" count="97" uniqueCount="87">
  <si>
    <t xml:space="preserve">     CoRe Publications</t>
  </si>
  <si>
    <t>Profit &amp; Loss</t>
  </si>
  <si>
    <t>Jan - Dec 17</t>
  </si>
  <si>
    <t>Ordinary Income/Expense</t>
  </si>
  <si>
    <t>Income</t>
  </si>
  <si>
    <t>Book Sales</t>
  </si>
  <si>
    <t>12 Step Spanish Workbook</t>
  </si>
  <si>
    <t>12 Step Workbook</t>
  </si>
  <si>
    <t>CoDA Book Pocket Edition</t>
  </si>
  <si>
    <t>CoDA SoftCover Books</t>
  </si>
  <si>
    <t>Ebook Sales</t>
  </si>
  <si>
    <t>In This Moment Books</t>
  </si>
  <si>
    <t>International Kindle Sales</t>
  </si>
  <si>
    <t>Kindle Sales</t>
  </si>
  <si>
    <t>Spanish CoDA Book Pocket Editio</t>
  </si>
  <si>
    <t>Total Book Sales</t>
  </si>
  <si>
    <t>Non Book Sales</t>
  </si>
  <si>
    <t>Audio Tapes and CDs</t>
  </si>
  <si>
    <t>Booklets</t>
  </si>
  <si>
    <t>Medallions</t>
  </si>
  <si>
    <t>Pamphlets</t>
  </si>
  <si>
    <t>Posters and Special Items</t>
  </si>
  <si>
    <t>Sales Refunds</t>
  </si>
  <si>
    <t>Spanish Booklets</t>
  </si>
  <si>
    <t>Spanish Pamphlets</t>
  </si>
  <si>
    <t>Total Non Book Sales</t>
  </si>
  <si>
    <t>Other Income Items</t>
  </si>
  <si>
    <t>Other Income Account</t>
  </si>
  <si>
    <t>Over and Short</t>
  </si>
  <si>
    <t>Service Items Copied</t>
  </si>
  <si>
    <t>Spanish Items Copied</t>
  </si>
  <si>
    <t>Total Other Income Items</t>
  </si>
  <si>
    <t>S and H Charges</t>
  </si>
  <si>
    <t>Book Shipping and Handling</t>
  </si>
  <si>
    <t>Literature Shipping &amp; Handling</t>
  </si>
  <si>
    <t>New Shipping</t>
  </si>
  <si>
    <t>Total S and H Charges</t>
  </si>
  <si>
    <t>Total Income</t>
  </si>
  <si>
    <t>Cost of Goods Sold</t>
  </si>
  <si>
    <t>Cost of Books</t>
  </si>
  <si>
    <t>CoDA SoftCover Book</t>
  </si>
  <si>
    <t>In This Moment Book</t>
  </si>
  <si>
    <t>Total Cost of Books</t>
  </si>
  <si>
    <t>Cost of Literature</t>
  </si>
  <si>
    <t>Audio Tapes and CD's</t>
  </si>
  <si>
    <t>Total Cost of Literature</t>
  </si>
  <si>
    <t>Other Cost of Sales</t>
  </si>
  <si>
    <t>Inventory Adjustment</t>
  </si>
  <si>
    <t>Printing</t>
  </si>
  <si>
    <t>Total Other Cost of Sales</t>
  </si>
  <si>
    <t>Total COGS</t>
  </si>
  <si>
    <t>Gross Profit</t>
  </si>
  <si>
    <t>Expense</t>
  </si>
  <si>
    <t>Distribution Center Costs</t>
  </si>
  <si>
    <t>Distribution Contract</t>
  </si>
  <si>
    <t>Distribution Rent</t>
  </si>
  <si>
    <t>Distribution Supplies</t>
  </si>
  <si>
    <t>Distribution Utilities</t>
  </si>
  <si>
    <t>Postage and Shipping</t>
  </si>
  <si>
    <t>Total Distribution Center Costs</t>
  </si>
  <si>
    <t>Order Processing Center Costs</t>
  </si>
  <si>
    <t>Order Processing Contract</t>
  </si>
  <si>
    <t>Total Order Processing Center Costs</t>
  </si>
  <si>
    <t>Royalty to CoDA, Inc.</t>
  </si>
  <si>
    <t>Various Administrative Expenses</t>
  </si>
  <si>
    <t>Accounting Services</t>
  </si>
  <si>
    <t>Bank Charge Monthly PayPal</t>
  </si>
  <si>
    <t>Bank Charges</t>
  </si>
  <si>
    <t>Contributions</t>
  </si>
  <si>
    <t>Credit Card Service Fees</t>
  </si>
  <si>
    <t>Credit Fees on PayPal</t>
  </si>
  <si>
    <t>Depreciation Expense</t>
  </si>
  <si>
    <t>Group Discount</t>
  </si>
  <si>
    <t>Insurance</t>
  </si>
  <si>
    <t>Office Expenses</t>
  </si>
  <si>
    <t>Other Professional Fees</t>
  </si>
  <si>
    <t>Returned Checks and Refunds</t>
  </si>
  <si>
    <t>Travel and Meetings</t>
  </si>
  <si>
    <t>Total Various Administrative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</si>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</sst>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7">
    <font>
      <sz val="10"/>
      <name val="Arial"/>
      <family val="0"/>
    </font>
    <font>
      <b/>
      <sz val="8"/>
      <color indexed="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6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91" sqref="N91"/>
    </sheetView>
  </sheetViews>
  <sheetFormatPr defaultColWidth="9.140625" defaultRowHeight="12.75" outlineLevelRow="4"/>
  <cols>
    <col min="1" max="5" width="3.00390625" style="8" customWidth="1"/>
    <col min="6" max="6" width="30.00390625" style="8" customWidth="1"/>
    <col min="7" max="7" width="15.00390625" style="9" bestFit="1" customWidth="1"/>
  </cols>
  <sheetData>
    <row r="1" spans="1:7" ht="15.75">
      <c r="A1" s="3" t="s">
        <v>0</v>
      </c>
      <c r="B1" s="4"/>
      <c r="C1" s="4"/>
      <c r="D1" s="4"/>
      <c r="E1" s="4"/>
      <c r="F1" s="4"/>
      <c r="G1" s="1"/>
    </row>
    <row r="2" spans="1:7" ht="18">
      <c r="A2" s="5" t="s">
        <v>1</v>
      </c>
      <c r="B2" s="4"/>
      <c r="C2" s="4"/>
      <c r="D2" s="4"/>
      <c r="E2" s="4"/>
      <c r="F2" s="4"/>
      <c r="G2" s="1"/>
    </row>
    <row r="3" spans="1:7" s="7" customFormat="1" ht="13.5" thickBot="1">
      <c r="A3" s="6"/>
      <c r="B3" s="6"/>
      <c r="C3" s="6"/>
      <c r="D3" s="6"/>
      <c r="E3" s="6"/>
      <c r="F3" s="6"/>
      <c r="G3" s="10" t="s">
        <v>2</v>
      </c>
    </row>
    <row r="4" spans="1:7" ht="13.5" outlineLevel="2" thickTop="1">
      <c r="A4" s="11"/>
      <c r="B4" s="11" t="s">
        <v>3</v>
      </c>
      <c r="C4" s="11"/>
      <c r="D4" s="11"/>
      <c r="E4" s="11"/>
      <c r="F4" s="11"/>
      <c r="G4" s="12"/>
    </row>
    <row r="5" spans="1:7" ht="12.75" outlineLevel="4">
      <c r="A5" s="11"/>
      <c r="B5" s="11"/>
      <c r="C5" s="11"/>
      <c r="D5" s="11" t="s">
        <v>4</v>
      </c>
      <c r="E5" s="11"/>
      <c r="F5" s="11"/>
      <c r="G5" s="12"/>
    </row>
    <row r="6" spans="1:7" ht="12.75" outlineLevel="4">
      <c r="A6" s="11"/>
      <c r="B6" s="11"/>
      <c r="C6" s="11"/>
      <c r="D6" s="11"/>
      <c r="E6" s="11" t="s">
        <v>5</v>
      </c>
      <c r="F6" s="11"/>
      <c r="G6" s="12"/>
    </row>
    <row r="7" spans="1:7" ht="12.75" outlineLevel="4">
      <c r="A7" s="11"/>
      <c r="B7" s="11"/>
      <c r="C7" s="11"/>
      <c r="D7" s="11"/>
      <c r="E7" s="11"/>
      <c r="F7" s="11" t="s">
        <v>6</v>
      </c>
      <c r="G7" s="12">
        <v>6131</v>
      </c>
    </row>
    <row r="8" spans="1:7" ht="12.75" outlineLevel="4">
      <c r="A8" s="11"/>
      <c r="B8" s="11"/>
      <c r="C8" s="11"/>
      <c r="D8" s="11"/>
      <c r="E8" s="11"/>
      <c r="F8" s="11" t="s">
        <v>7</v>
      </c>
      <c r="G8" s="12">
        <v>71603</v>
      </c>
    </row>
    <row r="9" spans="1:7" ht="12.75" outlineLevel="4">
      <c r="A9" s="11"/>
      <c r="B9" s="11"/>
      <c r="C9" s="11"/>
      <c r="D9" s="11"/>
      <c r="E9" s="11"/>
      <c r="F9" s="11" t="s">
        <v>8</v>
      </c>
      <c r="G9" s="12">
        <v>12377.5</v>
      </c>
    </row>
    <row r="10" spans="1:7" ht="12.75" outlineLevel="4">
      <c r="A10" s="11"/>
      <c r="B10" s="11"/>
      <c r="C10" s="11"/>
      <c r="D10" s="11"/>
      <c r="E10" s="11"/>
      <c r="F10" s="11" t="s">
        <v>9</v>
      </c>
      <c r="G10" s="12">
        <v>90387</v>
      </c>
    </row>
    <row r="11" spans="1:7" ht="12.75" outlineLevel="4">
      <c r="A11" s="11"/>
      <c r="B11" s="11"/>
      <c r="C11" s="11"/>
      <c r="D11" s="11"/>
      <c r="E11" s="11"/>
      <c r="F11" s="11" t="s">
        <v>10</v>
      </c>
      <c r="G11" s="12">
        <v>2352.73</v>
      </c>
    </row>
    <row r="12" spans="1:7" ht="12.75" outlineLevel="4">
      <c r="A12" s="11"/>
      <c r="B12" s="11"/>
      <c r="C12" s="11"/>
      <c r="D12" s="11"/>
      <c r="E12" s="11"/>
      <c r="F12" s="11" t="s">
        <v>11</v>
      </c>
      <c r="G12" s="12">
        <v>20495.92</v>
      </c>
    </row>
    <row r="13" spans="1:7" ht="12.75" outlineLevel="4">
      <c r="A13" s="11"/>
      <c r="B13" s="11"/>
      <c r="C13" s="11"/>
      <c r="D13" s="11"/>
      <c r="E13" s="11"/>
      <c r="F13" s="11" t="s">
        <v>12</v>
      </c>
      <c r="G13" s="12">
        <v>1920.79</v>
      </c>
    </row>
    <row r="14" spans="1:7" ht="12.75" outlineLevel="4">
      <c r="A14" s="11"/>
      <c r="B14" s="11"/>
      <c r="C14" s="11"/>
      <c r="D14" s="11"/>
      <c r="E14" s="11"/>
      <c r="F14" s="11" t="s">
        <v>13</v>
      </c>
      <c r="G14" s="12">
        <v>9768.47</v>
      </c>
    </row>
    <row r="15" spans="1:7" ht="13.5" outlineLevel="4" thickBot="1">
      <c r="A15" s="11"/>
      <c r="B15" s="11"/>
      <c r="C15" s="11"/>
      <c r="D15" s="11"/>
      <c r="E15" s="11"/>
      <c r="F15" s="11" t="s">
        <v>14</v>
      </c>
      <c r="G15" s="13">
        <v>5049.5</v>
      </c>
    </row>
    <row r="16" spans="1:7" ht="12.75" outlineLevel="4">
      <c r="A16" s="11"/>
      <c r="B16" s="11"/>
      <c r="C16" s="11"/>
      <c r="D16" s="11"/>
      <c r="E16" s="11" t="s">
        <v>15</v>
      </c>
      <c r="F16" s="11"/>
      <c r="G16" s="12">
        <f>ROUND(SUM(G6:G15),5)</f>
        <v>220085.91</v>
      </c>
    </row>
    <row r="17" spans="1:7" ht="25.5" customHeight="1" outlineLevel="4">
      <c r="A17" s="11"/>
      <c r="B17" s="11"/>
      <c r="C17" s="11"/>
      <c r="D17" s="11"/>
      <c r="E17" s="11" t="s">
        <v>16</v>
      </c>
      <c r="F17" s="11"/>
      <c r="G17" s="12"/>
    </row>
    <row r="18" spans="1:7" ht="12.75" outlineLevel="4">
      <c r="A18" s="11"/>
      <c r="B18" s="11"/>
      <c r="C18" s="11"/>
      <c r="D18" s="11"/>
      <c r="E18" s="11"/>
      <c r="F18" s="11" t="s">
        <v>17</v>
      </c>
      <c r="G18" s="12">
        <v>3347.18</v>
      </c>
    </row>
    <row r="19" spans="1:7" ht="12.75" outlineLevel="4">
      <c r="A19" s="11"/>
      <c r="B19" s="11"/>
      <c r="C19" s="11"/>
      <c r="D19" s="11"/>
      <c r="E19" s="11"/>
      <c r="F19" s="11" t="s">
        <v>18</v>
      </c>
      <c r="G19" s="12">
        <v>55179.75</v>
      </c>
    </row>
    <row r="20" spans="1:7" ht="12.75" outlineLevel="4">
      <c r="A20" s="11"/>
      <c r="B20" s="11"/>
      <c r="C20" s="11"/>
      <c r="D20" s="11"/>
      <c r="E20" s="11"/>
      <c r="F20" s="11" t="s">
        <v>19</v>
      </c>
      <c r="G20" s="12">
        <v>34073.02</v>
      </c>
    </row>
    <row r="21" spans="1:7" ht="12.75" outlineLevel="4">
      <c r="A21" s="11"/>
      <c r="B21" s="11"/>
      <c r="C21" s="11"/>
      <c r="D21" s="11"/>
      <c r="E21" s="11"/>
      <c r="F21" s="11" t="s">
        <v>20</v>
      </c>
      <c r="G21" s="12">
        <v>13353.58</v>
      </c>
    </row>
    <row r="22" spans="1:7" ht="12.75" outlineLevel="4">
      <c r="A22" s="11"/>
      <c r="B22" s="11"/>
      <c r="C22" s="11"/>
      <c r="D22" s="11"/>
      <c r="E22" s="11"/>
      <c r="F22" s="11" t="s">
        <v>21</v>
      </c>
      <c r="G22" s="12">
        <v>631</v>
      </c>
    </row>
    <row r="23" spans="1:7" ht="12.75" outlineLevel="4">
      <c r="A23" s="11"/>
      <c r="B23" s="11"/>
      <c r="C23" s="11"/>
      <c r="D23" s="11"/>
      <c r="E23" s="11"/>
      <c r="F23" s="11" t="s">
        <v>22</v>
      </c>
      <c r="G23" s="12">
        <v>-9.63</v>
      </c>
    </row>
    <row r="24" spans="1:7" ht="12.75" outlineLevel="4">
      <c r="A24" s="11"/>
      <c r="B24" s="11"/>
      <c r="C24" s="11"/>
      <c r="D24" s="11"/>
      <c r="E24" s="11"/>
      <c r="F24" s="11" t="s">
        <v>23</v>
      </c>
      <c r="G24" s="12">
        <v>2476</v>
      </c>
    </row>
    <row r="25" spans="1:7" ht="13.5" outlineLevel="4" thickBot="1">
      <c r="A25" s="11"/>
      <c r="B25" s="11"/>
      <c r="C25" s="11"/>
      <c r="D25" s="11"/>
      <c r="E25" s="11"/>
      <c r="F25" s="11" t="s">
        <v>24</v>
      </c>
      <c r="G25" s="13">
        <v>1239.34</v>
      </c>
    </row>
    <row r="26" spans="1:7" ht="12.75" outlineLevel="4">
      <c r="A26" s="11"/>
      <c r="B26" s="11"/>
      <c r="C26" s="11"/>
      <c r="D26" s="11"/>
      <c r="E26" s="11" t="s">
        <v>25</v>
      </c>
      <c r="F26" s="11"/>
      <c r="G26" s="12">
        <f>ROUND(SUM(G17:G25),5)</f>
        <v>110290.24</v>
      </c>
    </row>
    <row r="27" spans="1:7" ht="25.5" customHeight="1" outlineLevel="4">
      <c r="A27" s="11"/>
      <c r="B27" s="11"/>
      <c r="C27" s="11"/>
      <c r="D27" s="11"/>
      <c r="E27" s="11" t="s">
        <v>26</v>
      </c>
      <c r="F27" s="11"/>
      <c r="G27" s="12"/>
    </row>
    <row r="28" spans="1:7" ht="12.75" outlineLevel="4">
      <c r="A28" s="11"/>
      <c r="B28" s="11"/>
      <c r="C28" s="11"/>
      <c r="D28" s="11"/>
      <c r="E28" s="11"/>
      <c r="F28" s="11" t="s">
        <v>27</v>
      </c>
      <c r="G28" s="12">
        <v>70.94</v>
      </c>
    </row>
    <row r="29" spans="1:7" ht="12.75" outlineLevel="4">
      <c r="A29" s="11"/>
      <c r="B29" s="11"/>
      <c r="C29" s="11"/>
      <c r="D29" s="11"/>
      <c r="E29" s="11"/>
      <c r="F29" s="11" t="s">
        <v>28</v>
      </c>
      <c r="G29" s="12">
        <v>-545.56</v>
      </c>
    </row>
    <row r="30" spans="1:7" ht="12.75" outlineLevel="4">
      <c r="A30" s="11"/>
      <c r="B30" s="11"/>
      <c r="C30" s="11"/>
      <c r="D30" s="11"/>
      <c r="E30" s="11"/>
      <c r="F30" s="11" t="s">
        <v>29</v>
      </c>
      <c r="G30" s="12">
        <v>827.35</v>
      </c>
    </row>
    <row r="31" spans="1:7" ht="13.5" outlineLevel="4" thickBot="1">
      <c r="A31" s="11"/>
      <c r="B31" s="11"/>
      <c r="C31" s="11"/>
      <c r="D31" s="11"/>
      <c r="E31" s="11"/>
      <c r="F31" s="11" t="s">
        <v>30</v>
      </c>
      <c r="G31" s="13">
        <v>100.1</v>
      </c>
    </row>
    <row r="32" spans="1:7" ht="12.75" outlineLevel="4">
      <c r="A32" s="11"/>
      <c r="B32" s="11"/>
      <c r="C32" s="11"/>
      <c r="D32" s="11"/>
      <c r="E32" s="11" t="s">
        <v>31</v>
      </c>
      <c r="F32" s="11"/>
      <c r="G32" s="12">
        <f>ROUND(SUM(G27:G31),5)</f>
        <v>452.83</v>
      </c>
    </row>
    <row r="33" spans="1:7" ht="25.5" customHeight="1" outlineLevel="4">
      <c r="A33" s="11"/>
      <c r="B33" s="11"/>
      <c r="C33" s="11"/>
      <c r="D33" s="11"/>
      <c r="E33" s="11" t="s">
        <v>32</v>
      </c>
      <c r="F33" s="11"/>
      <c r="G33" s="12"/>
    </row>
    <row r="34" spans="1:7" ht="12.75" outlineLevel="4">
      <c r="A34" s="11"/>
      <c r="B34" s="11"/>
      <c r="C34" s="11"/>
      <c r="D34" s="11"/>
      <c r="E34" s="11"/>
      <c r="F34" s="11" t="s">
        <v>33</v>
      </c>
      <c r="G34" s="12">
        <v>-60.56</v>
      </c>
    </row>
    <row r="35" spans="1:7" ht="12.75" outlineLevel="4">
      <c r="A35" s="11"/>
      <c r="B35" s="11"/>
      <c r="C35" s="11"/>
      <c r="D35" s="11"/>
      <c r="E35" s="11"/>
      <c r="F35" s="11" t="s">
        <v>34</v>
      </c>
      <c r="G35" s="12">
        <v>20.5</v>
      </c>
    </row>
    <row r="36" spans="1:7" ht="13.5" outlineLevel="4" thickBot="1">
      <c r="A36" s="11"/>
      <c r="B36" s="11"/>
      <c r="C36" s="11"/>
      <c r="D36" s="11"/>
      <c r="E36" s="11"/>
      <c r="F36" s="11" t="s">
        <v>35</v>
      </c>
      <c r="G36" s="13">
        <v>35135.04</v>
      </c>
    </row>
    <row r="37" spans="1:7" ht="13.5" outlineLevel="4" thickBot="1">
      <c r="A37" s="11"/>
      <c r="B37" s="11"/>
      <c r="C37" s="11"/>
      <c r="D37" s="11"/>
      <c r="E37" s="11" t="s">
        <v>36</v>
      </c>
      <c r="F37" s="11"/>
      <c r="G37" s="14">
        <f>ROUND(SUM(G33:G36),5)</f>
        <v>35094.98</v>
      </c>
    </row>
    <row r="38" spans="1:7" ht="25.5" customHeight="1" outlineLevel="3">
      <c r="A38" s="11"/>
      <c r="B38" s="11"/>
      <c r="C38" s="11"/>
      <c r="D38" s="11" t="s">
        <v>37</v>
      </c>
      <c r="E38" s="11"/>
      <c r="F38" s="11"/>
      <c r="G38" s="12">
        <f>ROUND(G5+G16+G26+G32+G37,5)</f>
        <v>365923.96</v>
      </c>
    </row>
    <row r="39" spans="1:7" ht="25.5" customHeight="1" outlineLevel="4">
      <c r="A39" s="11"/>
      <c r="B39" s="11"/>
      <c r="C39" s="11"/>
      <c r="D39" s="11" t="s">
        <v>38</v>
      </c>
      <c r="E39" s="11"/>
      <c r="F39" s="11"/>
      <c r="G39" s="12"/>
    </row>
    <row r="40" spans="1:7" ht="12.75" outlineLevel="4">
      <c r="A40" s="11"/>
      <c r="B40" s="11"/>
      <c r="C40" s="11"/>
      <c r="D40" s="11"/>
      <c r="E40" s="11" t="s">
        <v>39</v>
      </c>
      <c r="F40" s="11"/>
      <c r="G40" s="12"/>
    </row>
    <row r="41" spans="1:7" ht="12.75" outlineLevel="4">
      <c r="A41" s="11"/>
      <c r="B41" s="11"/>
      <c r="C41" s="11"/>
      <c r="D41" s="11"/>
      <c r="E41" s="11"/>
      <c r="F41" s="11" t="s">
        <v>6</v>
      </c>
      <c r="G41" s="12">
        <v>1940.75</v>
      </c>
    </row>
    <row r="42" spans="1:7" ht="12.75" outlineLevel="4">
      <c r="A42" s="11"/>
      <c r="B42" s="11"/>
      <c r="C42" s="11"/>
      <c r="D42" s="11"/>
      <c r="E42" s="11"/>
      <c r="F42" s="11" t="s">
        <v>7</v>
      </c>
      <c r="G42" s="12">
        <v>13708.28</v>
      </c>
    </row>
    <row r="43" spans="1:7" ht="12.75" outlineLevel="4">
      <c r="A43" s="11"/>
      <c r="B43" s="11"/>
      <c r="C43" s="11"/>
      <c r="D43" s="11"/>
      <c r="E43" s="11"/>
      <c r="F43" s="11" t="s">
        <v>8</v>
      </c>
      <c r="G43" s="12">
        <v>1785.23</v>
      </c>
    </row>
    <row r="44" spans="1:7" ht="12.75" outlineLevel="4">
      <c r="A44" s="11"/>
      <c r="B44" s="11"/>
      <c r="C44" s="11"/>
      <c r="D44" s="11"/>
      <c r="E44" s="11"/>
      <c r="F44" s="11" t="s">
        <v>40</v>
      </c>
      <c r="G44" s="12">
        <v>22611.91</v>
      </c>
    </row>
    <row r="45" spans="1:7" ht="12.75" outlineLevel="4">
      <c r="A45" s="11"/>
      <c r="B45" s="11"/>
      <c r="C45" s="11"/>
      <c r="D45" s="11"/>
      <c r="E45" s="11"/>
      <c r="F45" s="11" t="s">
        <v>41</v>
      </c>
      <c r="G45" s="12">
        <v>3946.05</v>
      </c>
    </row>
    <row r="46" spans="1:7" ht="13.5" outlineLevel="4" thickBot="1">
      <c r="A46" s="11"/>
      <c r="B46" s="11"/>
      <c r="C46" s="11"/>
      <c r="D46" s="11"/>
      <c r="E46" s="11"/>
      <c r="F46" s="11" t="s">
        <v>14</v>
      </c>
      <c r="G46" s="13">
        <v>709.35</v>
      </c>
    </row>
    <row r="47" spans="1:7" ht="12.75" outlineLevel="4">
      <c r="A47" s="11"/>
      <c r="B47" s="11"/>
      <c r="C47" s="11"/>
      <c r="D47" s="11"/>
      <c r="E47" s="11" t="s">
        <v>42</v>
      </c>
      <c r="F47" s="11"/>
      <c r="G47" s="12">
        <f>ROUND(SUM(G40:G46),5)</f>
        <v>44701.57</v>
      </c>
    </row>
    <row r="48" spans="1:7" ht="25.5" customHeight="1" outlineLevel="4">
      <c r="A48" s="11"/>
      <c r="B48" s="11"/>
      <c r="C48" s="11"/>
      <c r="D48" s="11"/>
      <c r="E48" s="11" t="s">
        <v>43</v>
      </c>
      <c r="F48" s="11"/>
      <c r="G48" s="12"/>
    </row>
    <row r="49" spans="1:7" ht="12.75" outlineLevel="4">
      <c r="A49" s="11"/>
      <c r="B49" s="11"/>
      <c r="C49" s="11"/>
      <c r="D49" s="11"/>
      <c r="E49" s="11"/>
      <c r="F49" s="11" t="s">
        <v>44</v>
      </c>
      <c r="G49" s="12">
        <v>459.75</v>
      </c>
    </row>
    <row r="50" spans="1:7" ht="12.75" outlineLevel="4">
      <c r="A50" s="11"/>
      <c r="B50" s="11"/>
      <c r="C50" s="11"/>
      <c r="D50" s="11"/>
      <c r="E50" s="11"/>
      <c r="F50" s="11" t="s">
        <v>18</v>
      </c>
      <c r="G50" s="12">
        <v>10046.27</v>
      </c>
    </row>
    <row r="51" spans="1:7" ht="12.75" outlineLevel="4">
      <c r="A51" s="11"/>
      <c r="B51" s="11"/>
      <c r="C51" s="11"/>
      <c r="D51" s="11"/>
      <c r="E51" s="11"/>
      <c r="F51" s="11" t="s">
        <v>19</v>
      </c>
      <c r="G51" s="12">
        <v>18688.26</v>
      </c>
    </row>
    <row r="52" spans="1:7" ht="12.75" outlineLevel="4">
      <c r="A52" s="11"/>
      <c r="B52" s="11"/>
      <c r="C52" s="11"/>
      <c r="D52" s="11"/>
      <c r="E52" s="11"/>
      <c r="F52" s="11" t="s">
        <v>20</v>
      </c>
      <c r="G52" s="12">
        <v>6150.7</v>
      </c>
    </row>
    <row r="53" spans="1:7" ht="12.75" outlineLevel="4">
      <c r="A53" s="11"/>
      <c r="B53" s="11"/>
      <c r="C53" s="11"/>
      <c r="D53" s="11"/>
      <c r="E53" s="11"/>
      <c r="F53" s="11" t="s">
        <v>21</v>
      </c>
      <c r="G53" s="12">
        <v>155.25</v>
      </c>
    </row>
    <row r="54" spans="1:7" ht="12.75" outlineLevel="4">
      <c r="A54" s="11"/>
      <c r="B54" s="11"/>
      <c r="C54" s="11"/>
      <c r="D54" s="11"/>
      <c r="E54" s="11"/>
      <c r="F54" s="11" t="s">
        <v>23</v>
      </c>
      <c r="G54" s="12">
        <v>812.25</v>
      </c>
    </row>
    <row r="55" spans="1:7" ht="13.5" outlineLevel="4" thickBot="1">
      <c r="A55" s="11"/>
      <c r="B55" s="11"/>
      <c r="C55" s="11"/>
      <c r="D55" s="11"/>
      <c r="E55" s="11"/>
      <c r="F55" s="11" t="s">
        <v>24</v>
      </c>
      <c r="G55" s="13">
        <v>815.96</v>
      </c>
    </row>
    <row r="56" spans="1:7" ht="12.75" outlineLevel="4">
      <c r="A56" s="11"/>
      <c r="B56" s="11"/>
      <c r="C56" s="11"/>
      <c r="D56" s="11"/>
      <c r="E56" s="11" t="s">
        <v>45</v>
      </c>
      <c r="F56" s="11"/>
      <c r="G56" s="12">
        <f>ROUND(SUM(G48:G55),5)</f>
        <v>37128.44</v>
      </c>
    </row>
    <row r="57" spans="1:7" ht="25.5" customHeight="1" outlineLevel="4">
      <c r="A57" s="11"/>
      <c r="B57" s="11"/>
      <c r="C57" s="11"/>
      <c r="D57" s="11"/>
      <c r="E57" s="11" t="s">
        <v>46</v>
      </c>
      <c r="F57" s="11"/>
      <c r="G57" s="12"/>
    </row>
    <row r="58" spans="1:7" ht="12.75" outlineLevel="4">
      <c r="A58" s="11"/>
      <c r="B58" s="11"/>
      <c r="C58" s="11"/>
      <c r="D58" s="11"/>
      <c r="E58" s="11"/>
      <c r="F58" s="11" t="s">
        <v>47</v>
      </c>
      <c r="G58" s="12">
        <v>29948.49</v>
      </c>
    </row>
    <row r="59" spans="1:7" ht="13.5" outlineLevel="4" thickBot="1">
      <c r="A59" s="11"/>
      <c r="B59" s="11"/>
      <c r="C59" s="11"/>
      <c r="D59" s="11"/>
      <c r="E59" s="11"/>
      <c r="F59" s="11" t="s">
        <v>48</v>
      </c>
      <c r="G59" s="13">
        <v>2408</v>
      </c>
    </row>
    <row r="60" spans="1:7" ht="13.5" outlineLevel="4" thickBot="1">
      <c r="A60" s="11"/>
      <c r="B60" s="11"/>
      <c r="C60" s="11"/>
      <c r="D60" s="11"/>
      <c r="E60" s="11" t="s">
        <v>49</v>
      </c>
      <c r="F60" s="11"/>
      <c r="G60" s="14">
        <f>ROUND(SUM(G57:G59),5)</f>
        <v>32356.49</v>
      </c>
    </row>
    <row r="61" spans="1:7" ht="25.5" customHeight="1" outlineLevel="3" thickBot="1">
      <c r="A61" s="11"/>
      <c r="B61" s="11"/>
      <c r="C61" s="11"/>
      <c r="D61" s="11" t="s">
        <v>50</v>
      </c>
      <c r="E61" s="11"/>
      <c r="F61" s="11"/>
      <c r="G61" s="14">
        <f>ROUND(G39+G47+G56+G60,5)</f>
        <v>114186.5</v>
      </c>
    </row>
    <row r="62" spans="1:7" ht="25.5" customHeight="1" outlineLevel="2">
      <c r="A62" s="11"/>
      <c r="B62" s="11"/>
      <c r="C62" s="11" t="s">
        <v>51</v>
      </c>
      <c r="D62" s="11"/>
      <c r="E62" s="11"/>
      <c r="F62" s="11"/>
      <c r="G62" s="12">
        <f>ROUND(G38-G61,5)</f>
        <v>251737.46</v>
      </c>
    </row>
    <row r="63" spans="1:7" ht="25.5" customHeight="1" outlineLevel="3">
      <c r="A63" s="11"/>
      <c r="B63" s="11"/>
      <c r="C63" s="11"/>
      <c r="D63" s="11" t="s">
        <v>52</v>
      </c>
      <c r="E63" s="11"/>
      <c r="F63" s="11"/>
      <c r="G63" s="12"/>
    </row>
    <row r="64" spans="1:7" ht="12.75" outlineLevel="4">
      <c r="A64" s="11"/>
      <c r="B64" s="11"/>
      <c r="C64" s="11"/>
      <c r="D64" s="11"/>
      <c r="E64" s="11" t="s">
        <v>53</v>
      </c>
      <c r="F64" s="11"/>
      <c r="G64" s="12"/>
    </row>
    <row r="65" spans="1:7" ht="12.75" outlineLevel="4">
      <c r="A65" s="11"/>
      <c r="B65" s="11"/>
      <c r="C65" s="11"/>
      <c r="D65" s="11"/>
      <c r="E65" s="11"/>
      <c r="F65" s="11" t="s">
        <v>54</v>
      </c>
      <c r="G65" s="12">
        <v>27414.56</v>
      </c>
    </row>
    <row r="66" spans="1:7" ht="12.75" outlineLevel="4">
      <c r="A66" s="11"/>
      <c r="B66" s="11"/>
      <c r="C66" s="11"/>
      <c r="D66" s="11"/>
      <c r="E66" s="11"/>
      <c r="F66" s="11" t="s">
        <v>55</v>
      </c>
      <c r="G66" s="12">
        <v>10500</v>
      </c>
    </row>
    <row r="67" spans="1:7" ht="12.75" outlineLevel="4">
      <c r="A67" s="11"/>
      <c r="B67" s="11"/>
      <c r="C67" s="11"/>
      <c r="D67" s="11"/>
      <c r="E67" s="11"/>
      <c r="F67" s="11" t="s">
        <v>56</v>
      </c>
      <c r="G67" s="12">
        <v>1526.39</v>
      </c>
    </row>
    <row r="68" spans="1:7" ht="12.75" outlineLevel="4">
      <c r="A68" s="11"/>
      <c r="B68" s="11"/>
      <c r="C68" s="11"/>
      <c r="D68" s="11"/>
      <c r="E68" s="11"/>
      <c r="F68" s="11" t="s">
        <v>57</v>
      </c>
      <c r="G68" s="12">
        <v>6071.15</v>
      </c>
    </row>
    <row r="69" spans="1:7" ht="13.5" outlineLevel="4" thickBot="1">
      <c r="A69" s="11"/>
      <c r="B69" s="11"/>
      <c r="C69" s="11"/>
      <c r="D69" s="11"/>
      <c r="E69" s="11"/>
      <c r="F69" s="11" t="s">
        <v>58</v>
      </c>
      <c r="G69" s="13">
        <v>39704.64</v>
      </c>
    </row>
    <row r="70" spans="1:7" ht="12.75" outlineLevel="3">
      <c r="A70" s="11"/>
      <c r="B70" s="11"/>
      <c r="C70" s="11"/>
      <c r="D70" s="11"/>
      <c r="E70" s="11" t="s">
        <v>59</v>
      </c>
      <c r="F70" s="11"/>
      <c r="G70" s="12">
        <f>ROUND(SUM(G64:G69),5)</f>
        <v>85216.74</v>
      </c>
    </row>
    <row r="71" spans="1:7" ht="25.5" customHeight="1" outlineLevel="4">
      <c r="A71" s="11"/>
      <c r="B71" s="11"/>
      <c r="C71" s="11"/>
      <c r="D71" s="11"/>
      <c r="E71" s="11" t="s">
        <v>60</v>
      </c>
      <c r="F71" s="11"/>
      <c r="G71" s="12"/>
    </row>
    <row r="72" spans="1:7" ht="13.5" outlineLevel="4" thickBot="1">
      <c r="A72" s="11"/>
      <c r="B72" s="11"/>
      <c r="C72" s="11"/>
      <c r="D72" s="11"/>
      <c r="E72" s="11"/>
      <c r="F72" s="11" t="s">
        <v>61</v>
      </c>
      <c r="G72" s="13">
        <v>21749.24</v>
      </c>
    </row>
    <row r="73" spans="1:7" ht="12.75" outlineLevel="3">
      <c r="A73" s="11"/>
      <c r="B73" s="11"/>
      <c r="C73" s="11"/>
      <c r="D73" s="11"/>
      <c r="E73" s="11" t="s">
        <v>62</v>
      </c>
      <c r="F73" s="11"/>
      <c r="G73" s="12">
        <f>ROUND(SUM(G71:G72),5)</f>
        <v>21749.24</v>
      </c>
    </row>
    <row r="74" spans="1:7" ht="25.5" customHeight="1" outlineLevel="3">
      <c r="A74" s="11"/>
      <c r="B74" s="11"/>
      <c r="C74" s="11"/>
      <c r="D74" s="11"/>
      <c r="E74" s="11" t="s">
        <v>63</v>
      </c>
      <c r="F74" s="11"/>
      <c r="G74" s="12">
        <v>106868.65</v>
      </c>
    </row>
    <row r="75" spans="1:7" ht="12.75" outlineLevel="4">
      <c r="A75" s="11"/>
      <c r="B75" s="11"/>
      <c r="C75" s="11"/>
      <c r="D75" s="11"/>
      <c r="E75" s="11" t="s">
        <v>64</v>
      </c>
      <c r="F75" s="11"/>
      <c r="G75" s="12"/>
    </row>
    <row r="76" spans="1:7" ht="12.75" outlineLevel="4">
      <c r="A76" s="11"/>
      <c r="B76" s="11"/>
      <c r="C76" s="11"/>
      <c r="D76" s="11"/>
      <c r="E76" s="11"/>
      <c r="F76" s="11" t="s">
        <v>65</v>
      </c>
      <c r="G76" s="12">
        <v>4460</v>
      </c>
    </row>
    <row r="77" spans="1:7" ht="12.75" outlineLevel="4">
      <c r="A77" s="11"/>
      <c r="B77" s="11"/>
      <c r="C77" s="11"/>
      <c r="D77" s="11"/>
      <c r="E77" s="11"/>
      <c r="F77" s="11" t="s">
        <v>66</v>
      </c>
      <c r="G77" s="12">
        <v>383.85</v>
      </c>
    </row>
    <row r="78" spans="1:7" ht="12.75" outlineLevel="4">
      <c r="A78" s="11"/>
      <c r="B78" s="11"/>
      <c r="C78" s="11"/>
      <c r="D78" s="11"/>
      <c r="E78" s="11"/>
      <c r="F78" s="11" t="s">
        <v>67</v>
      </c>
      <c r="G78" s="12">
        <v>398</v>
      </c>
    </row>
    <row r="79" spans="1:7" ht="12.75" outlineLevel="4">
      <c r="A79" s="11"/>
      <c r="B79" s="11"/>
      <c r="C79" s="11"/>
      <c r="D79" s="11"/>
      <c r="E79" s="11"/>
      <c r="F79" s="11" t="s">
        <v>68</v>
      </c>
      <c r="G79" s="12">
        <v>10000</v>
      </c>
    </row>
    <row r="80" spans="1:7" ht="12.75" outlineLevel="4">
      <c r="A80" s="11"/>
      <c r="B80" s="11"/>
      <c r="C80" s="11"/>
      <c r="D80" s="11"/>
      <c r="E80" s="11"/>
      <c r="F80" s="11" t="s">
        <v>69</v>
      </c>
      <c r="G80" s="12">
        <v>961.89</v>
      </c>
    </row>
    <row r="81" spans="1:7" ht="12.75" outlineLevel="4">
      <c r="A81" s="11"/>
      <c r="B81" s="11"/>
      <c r="C81" s="11"/>
      <c r="D81" s="11"/>
      <c r="E81" s="11"/>
      <c r="F81" s="11" t="s">
        <v>70</v>
      </c>
      <c r="G81" s="12">
        <v>8143.09</v>
      </c>
    </row>
    <row r="82" spans="1:7" ht="12.75" outlineLevel="4">
      <c r="A82" s="11"/>
      <c r="B82" s="11"/>
      <c r="C82" s="11"/>
      <c r="D82" s="11"/>
      <c r="E82" s="11"/>
      <c r="F82" s="11" t="s">
        <v>71</v>
      </c>
      <c r="G82" s="12">
        <v>291</v>
      </c>
    </row>
    <row r="83" spans="1:7" ht="12.75" outlineLevel="4">
      <c r="A83" s="11"/>
      <c r="B83" s="11"/>
      <c r="C83" s="11"/>
      <c r="D83" s="11"/>
      <c r="E83" s="11"/>
      <c r="F83" s="11" t="s">
        <v>72</v>
      </c>
      <c r="G83" s="12">
        <v>12705.32</v>
      </c>
    </row>
    <row r="84" spans="1:7" ht="12.75" outlineLevel="4">
      <c r="A84" s="11"/>
      <c r="B84" s="11"/>
      <c r="C84" s="11"/>
      <c r="D84" s="11"/>
      <c r="E84" s="11"/>
      <c r="F84" s="11" t="s">
        <v>73</v>
      </c>
      <c r="G84" s="12">
        <v>2078</v>
      </c>
    </row>
    <row r="85" spans="1:7" ht="12.75" outlineLevel="4">
      <c r="A85" s="11"/>
      <c r="B85" s="11"/>
      <c r="C85" s="11"/>
      <c r="D85" s="11"/>
      <c r="E85" s="11"/>
      <c r="F85" s="11" t="s">
        <v>74</v>
      </c>
      <c r="G85" s="12">
        <v>983.02</v>
      </c>
    </row>
    <row r="86" spans="1:7" ht="12.75" outlineLevel="4">
      <c r="A86" s="11"/>
      <c r="B86" s="11"/>
      <c r="C86" s="11"/>
      <c r="D86" s="11"/>
      <c r="E86" s="11"/>
      <c r="F86" s="11" t="s">
        <v>75</v>
      </c>
      <c r="G86" s="12">
        <v>14900</v>
      </c>
    </row>
    <row r="87" spans="1:7" ht="12.75" outlineLevel="4">
      <c r="A87" s="11"/>
      <c r="B87" s="11"/>
      <c r="C87" s="11"/>
      <c r="D87" s="11"/>
      <c r="E87" s="11"/>
      <c r="F87" s="11" t="s">
        <v>76</v>
      </c>
      <c r="G87" s="12">
        <v>1024.43</v>
      </c>
    </row>
    <row r="88" spans="1:7" ht="13.5" outlineLevel="4" thickBot="1">
      <c r="A88" s="11"/>
      <c r="B88" s="11"/>
      <c r="C88" s="11"/>
      <c r="D88" s="11"/>
      <c r="E88" s="11"/>
      <c r="F88" s="11" t="s">
        <v>77</v>
      </c>
      <c r="G88" s="13">
        <v>24319.32</v>
      </c>
    </row>
    <row r="89" spans="1:7" ht="13.5" outlineLevel="3" thickBot="1">
      <c r="A89" s="11"/>
      <c r="B89" s="11"/>
      <c r="C89" s="11"/>
      <c r="D89" s="11"/>
      <c r="E89" s="11" t="s">
        <v>78</v>
      </c>
      <c r="F89" s="11"/>
      <c r="G89" s="14">
        <f>ROUND(SUM(G75:G88),5)</f>
        <v>80647.92</v>
      </c>
    </row>
    <row r="90" spans="1:7" ht="25.5" customHeight="1" outlineLevel="2" thickBot="1">
      <c r="A90" s="11"/>
      <c r="B90" s="11"/>
      <c r="C90" s="11"/>
      <c r="D90" s="11" t="s">
        <v>79</v>
      </c>
      <c r="E90" s="11"/>
      <c r="F90" s="11"/>
      <c r="G90" s="14">
        <f>ROUND(G63+G70+SUM(G73:G74)+G89,5)</f>
        <v>294482.55</v>
      </c>
    </row>
    <row r="91" spans="1:7" ht="25.5" customHeight="1" outlineLevel="1">
      <c r="A91" s="11"/>
      <c r="B91" s="11" t="s">
        <v>80</v>
      </c>
      <c r="C91" s="11"/>
      <c r="D91" s="11"/>
      <c r="E91" s="11"/>
      <c r="F91" s="11"/>
      <c r="G91" s="12">
        <f>ROUND(G4+G62-G90,5)</f>
        <v>-42745.09</v>
      </c>
    </row>
    <row r="92" spans="1:7" ht="25.5" customHeight="1" outlineLevel="2">
      <c r="A92" s="11"/>
      <c r="B92" s="11" t="s">
        <v>81</v>
      </c>
      <c r="C92" s="11"/>
      <c r="D92" s="11"/>
      <c r="E92" s="11"/>
      <c r="F92" s="11"/>
      <c r="G92" s="12"/>
    </row>
    <row r="93" spans="1:7" ht="12.75" outlineLevel="3">
      <c r="A93" s="11"/>
      <c r="B93" s="11"/>
      <c r="C93" s="11" t="s">
        <v>82</v>
      </c>
      <c r="D93" s="11"/>
      <c r="E93" s="11"/>
      <c r="F93" s="11"/>
      <c r="G93" s="12"/>
    </row>
    <row r="94" spans="1:7" ht="13.5" outlineLevel="3" thickBot="1">
      <c r="A94" s="11"/>
      <c r="B94" s="11"/>
      <c r="C94" s="11"/>
      <c r="D94" s="11" t="s">
        <v>83</v>
      </c>
      <c r="E94" s="11"/>
      <c r="F94" s="11"/>
      <c r="G94" s="13">
        <v>198.36</v>
      </c>
    </row>
    <row r="95" spans="1:7" ht="13.5" outlineLevel="2" thickBot="1">
      <c r="A95" s="11"/>
      <c r="B95" s="11"/>
      <c r="C95" s="11" t="s">
        <v>84</v>
      </c>
      <c r="D95" s="11"/>
      <c r="E95" s="11"/>
      <c r="F95" s="11"/>
      <c r="G95" s="14">
        <f>ROUND(SUM(G93:G94),5)</f>
        <v>198.36</v>
      </c>
    </row>
    <row r="96" spans="1:7" ht="25.5" customHeight="1" outlineLevel="1" thickBot="1">
      <c r="A96" s="11"/>
      <c r="B96" s="11" t="s">
        <v>85</v>
      </c>
      <c r="C96" s="11"/>
      <c r="D96" s="11"/>
      <c r="E96" s="11"/>
      <c r="F96" s="11"/>
      <c r="G96" s="14">
        <f>ROUND(G92+G95,5)</f>
        <v>198.36</v>
      </c>
    </row>
    <row r="97" spans="1:7" s="2" customFormat="1" ht="25.5" customHeight="1" thickBot="1">
      <c r="A97" s="11" t="s">
        <v>86</v>
      </c>
      <c r="B97" s="11"/>
      <c r="C97" s="11"/>
      <c r="D97" s="11"/>
      <c r="E97" s="11"/>
      <c r="F97" s="11"/>
      <c r="G97" s="15">
        <f>ROUND(G91+G96,5)</f>
        <v>-42546.73</v>
      </c>
    </row>
    <row r="98" spans="1:7" ht="13.5" thickTop="1">
      <c r="A98" s="16"/>
      <c r="B98" s="16"/>
      <c r="C98" s="16"/>
      <c r="D98" s="16"/>
      <c r="E98" s="16"/>
      <c r="F98" s="16"/>
      <c r="G98" s="17"/>
    </row>
    <row r="99" spans="1:7" ht="12.75">
      <c r="A99" s="16"/>
      <c r="B99" s="16"/>
      <c r="C99" s="16"/>
      <c r="D99" s="16"/>
      <c r="E99" s="16"/>
      <c r="F99" s="16"/>
      <c r="G99" s="17"/>
    </row>
    <row r="100" spans="1:7" ht="12.75">
      <c r="A100" s="16"/>
      <c r="B100" s="16"/>
      <c r="C100" s="16"/>
      <c r="D100" s="16"/>
      <c r="E100" s="16"/>
      <c r="F100" s="16"/>
      <c r="G100" s="17"/>
    </row>
    <row r="101" spans="1:7" ht="12.75">
      <c r="A101" s="16"/>
      <c r="B101" s="16"/>
      <c r="C101" s="16"/>
      <c r="D101" s="16"/>
      <c r="E101" s="16"/>
      <c r="F101" s="16"/>
      <c r="G101" s="17"/>
    </row>
    <row r="102" spans="1:7" ht="12.75">
      <c r="A102" s="16"/>
      <c r="B102" s="16"/>
      <c r="C102" s="16"/>
      <c r="D102" s="16"/>
      <c r="E102" s="16"/>
      <c r="F102" s="16"/>
      <c r="G102" s="17"/>
    </row>
    <row r="103" spans="1:7" ht="12.75">
      <c r="A103" s="16"/>
      <c r="B103" s="16"/>
      <c r="C103" s="16"/>
      <c r="D103" s="16"/>
      <c r="E103" s="16"/>
      <c r="F103" s="16"/>
      <c r="G103" s="17"/>
    </row>
    <row r="104" spans="1:7" ht="12.75">
      <c r="A104" s="16"/>
      <c r="B104" s="16"/>
      <c r="C104" s="16"/>
      <c r="D104" s="16"/>
      <c r="E104" s="16"/>
      <c r="F104" s="16"/>
      <c r="G104" s="17"/>
    </row>
    <row r="105" spans="1:7" ht="12.75">
      <c r="A105" s="16"/>
      <c r="B105" s="16"/>
      <c r="C105" s="16"/>
      <c r="D105" s="16"/>
      <c r="E105" s="16"/>
      <c r="F105" s="16"/>
      <c r="G105" s="17"/>
    </row>
    <row r="106" spans="1:7" ht="12.75">
      <c r="A106" s="16"/>
      <c r="B106" s="16"/>
      <c r="C106" s="16"/>
      <c r="D106" s="16"/>
      <c r="E106" s="16"/>
      <c r="F106" s="16"/>
      <c r="G106" s="17"/>
    </row>
  </sheetData>
  <autoFilter ref="G3:G97"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PAT</cp:lastModifiedBy>
  <dcterms:created xsi:type="dcterms:W3CDTF">2018-09-21T14:18:06Z</dcterms:created>
  <dcterms:modified xsi:type="dcterms:W3CDTF">2018-09-21T14:19:12Z</dcterms:modified>
  <cp:category/>
  <cp:version/>
  <cp:contentType/>
  <cp:contentStatus/>
</cp:coreProperties>
</file>