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8" windowHeight="6708" activeTab="1"/>
  </bookViews>
  <sheets>
    <sheet name="Cover Letter" sheetId="1" r:id="rId1"/>
    <sheet name="Budget Form" sheetId="2" r:id="rId2"/>
    <sheet name="F 2 F worksheet" sheetId="3" r:id="rId3"/>
    <sheet name="CSC worksheet" sheetId="4" r:id="rId4"/>
  </sheets>
  <definedNames>
    <definedName name="_xlnm.Print_Area" localSheetId="1">'Budget Form'!$A$1:$G$40</definedName>
  </definedNames>
  <calcPr fullCalcOnLoad="1"/>
</workbook>
</file>

<file path=xl/sharedStrings.xml><?xml version="1.0" encoding="utf-8"?>
<sst xmlns="http://schemas.openxmlformats.org/spreadsheetml/2006/main" count="190" uniqueCount="155">
  <si>
    <t>TYPE of EXPENSE</t>
  </si>
  <si>
    <t>Airfare</t>
  </si>
  <si>
    <t>Lodging</t>
  </si>
  <si>
    <t>Mileage</t>
  </si>
  <si>
    <t>Misc. Travel</t>
  </si>
  <si>
    <t>Parking</t>
  </si>
  <si>
    <t>Copying</t>
  </si>
  <si>
    <r>
      <t xml:space="preserve">Supplies </t>
    </r>
    <r>
      <rPr>
        <sz val="10"/>
        <rFont val="Arial"/>
        <family val="0"/>
      </rPr>
      <t xml:space="preserve"> (most comm. spend zero)</t>
    </r>
  </si>
  <si>
    <r>
      <t xml:space="preserve">Postage </t>
    </r>
    <r>
      <rPr>
        <sz val="10"/>
        <rFont val="Arial"/>
        <family val="0"/>
      </rPr>
      <t xml:space="preserve">  (most comm. spend zero)</t>
    </r>
  </si>
  <si>
    <t>NAME of COMMITTEE :</t>
  </si>
  <si>
    <t>Chair's email:</t>
  </si>
  <si>
    <t xml:space="preserve">Estimated Amount </t>
  </si>
  <si>
    <t>Estimated Amount</t>
  </si>
  <si>
    <t>(See your Meeting Planning Document)</t>
  </si>
  <si>
    <r>
      <t xml:space="preserve">Outside Services </t>
    </r>
    <r>
      <rPr>
        <sz val="10"/>
        <rFont val="Arial"/>
        <family val="0"/>
      </rPr>
      <t xml:space="preserve"> (most comm. spend zero)</t>
    </r>
  </si>
  <si>
    <t>Travel for Committee Meetings, as needed:</t>
  </si>
  <si>
    <t>COMMITTEE BUDGET PLANNING DOCUMENT</t>
  </si>
  <si>
    <t>TOTAL</t>
  </si>
  <si>
    <t>Chair's Phone #:</t>
  </si>
  <si>
    <t># of committee members:</t>
  </si>
  <si>
    <t>Date submitted to Finance Committee:</t>
  </si>
  <si>
    <t>Meals*</t>
  </si>
  <si>
    <t>NAME of CHAIR (first name &amp; initial):</t>
  </si>
  <si>
    <t>Please submit chair contact information to Finance Committee when you submit this form in case there are questions.</t>
  </si>
  <si>
    <t>(Free conference calls are easy to arrange.  See "Responsibility of Chairs Reguarding Finances" [Appendix C of Expense Reimbursement Policy] for details.)</t>
  </si>
  <si>
    <t xml:space="preserve">TOTAL EXPENSES </t>
  </si>
  <si>
    <t>Summary</t>
  </si>
  <si>
    <t>How long will your committee meet (days)?</t>
  </si>
  <si>
    <t>Current reimbursement rates</t>
  </si>
  <si>
    <t>Per Diem</t>
  </si>
  <si>
    <t>How many Committee Members (CM) will attend?</t>
  </si>
  <si>
    <t>How many CM will attend from outside North American continent?</t>
  </si>
  <si>
    <t>Rates</t>
  </si>
  <si>
    <t>luggage, etc</t>
  </si>
  <si>
    <t>Assumptions</t>
  </si>
  <si>
    <t>CM attending less 1 local</t>
  </si>
  <si>
    <t>per night + tax ~ 12%</t>
  </si>
  <si>
    <t>per day at airport/ hotel</t>
  </si>
  <si>
    <t>How many men?</t>
  </si>
  <si>
    <t>=(travel day + meeting days) * attenders - travelers leaving on last day if more than one</t>
  </si>
  <si>
    <t>Everyone gets 50 miles, those further gets 50 more</t>
  </si>
  <si>
    <t>Total f2f</t>
  </si>
  <si>
    <t>Adjustments for special circumstances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</si>
  <si>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</si>
  <si>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How many women? (calculated)</t>
  </si>
  <si>
    <t xml:space="preserve">for inter continental travelers </t>
  </si>
  <si>
    <t>Submit to Budget@coda.org 30 days before the start of CSC.</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</si>
  <si>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</si>
  <si>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</si>
  <si>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</si>
  <si>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Committee name:</t>
  </si>
  <si>
    <t>If used for planning a specific F2F, starting date of F2F:</t>
  </si>
  <si>
    <t>Chair's name:</t>
  </si>
  <si>
    <t>Suggested Averages per CM</t>
  </si>
  <si>
    <t>CM attending less 1 local Add $1,000 for those outside N American Continent</t>
  </si>
  <si>
    <t>.75 travel day + meeting days +.75 for travel days (except locals) +1 for inter continental travelers</t>
  </si>
  <si>
    <t>Everyone gets 10/day adjusted for local and same day travelers</t>
  </si>
  <si>
    <t>All CM stay in hotel the night before and 2 to a room by gender</t>
  </si>
  <si>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</si>
  <si>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</si>
  <si>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Will you travel home the afternoon of the last day of CSC? Blank="yes", 1="no"</t>
  </si>
  <si>
    <t>Suggested</t>
  </si>
  <si>
    <t>Averages</t>
  </si>
  <si>
    <t>Add 1,000 for outside N American Continent</t>
  </si>
  <si>
    <t>.75 travel day +4 CSC days +.75 for travel days (if not traveling home last day) +1 for internationals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</si>
  <si>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</si>
  <si>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</si>
  <si>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</si>
  <si>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</si>
  <si>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This form can be used to help set up your budget for next year.</t>
  </si>
  <si>
    <t>CSC is 3.5 days, will chair attend a CoDA called meeting on the day before? Blank="yes", 1="no"</t>
  </si>
  <si>
    <t>CSC</t>
  </si>
  <si>
    <t>F2F</t>
  </si>
  <si>
    <t>Meals (Use $64/day)</t>
  </si>
  <si>
    <t>Meals (Use $51/day)</t>
  </si>
  <si>
    <t>Other (Specify)</t>
  </si>
  <si>
    <t>Include only 1) if you are in rotation for a F2F for the coming year                           or 2) you have compelling reason to have a F2F and include that rational</t>
  </si>
  <si>
    <t>Does committee chair live outside North American continent? Blank="yes", 1="no"</t>
  </si>
  <si>
    <t>Dear committee,</t>
  </si>
  <si>
    <t>If you have any questions, please contact your Finance Liaison.  See list below.</t>
  </si>
  <si>
    <t xml:space="preserve">Respectfully, </t>
  </si>
  <si>
    <t xml:space="preserve">The Finance Committee of CoDA, Inc.  finance@coda.org </t>
  </si>
  <si>
    <t>Committee</t>
  </si>
  <si>
    <t>Finance Liaison</t>
  </si>
  <si>
    <r>
      <t>1)</t>
    </r>
    <r>
      <rPr>
        <sz val="7"/>
        <rFont val="Times New Roman"/>
        <family val="1"/>
      </rPr>
      <t xml:space="preserve">      </t>
    </r>
    <r>
      <rPr>
        <sz val="12"/>
        <rFont val="Arial"/>
        <family val="2"/>
      </rPr>
      <t xml:space="preserve">Board: </t>
    </r>
  </si>
  <si>
    <r>
      <t>2)</t>
    </r>
    <r>
      <rPr>
        <sz val="7"/>
        <rFont val="Times New Roman"/>
        <family val="1"/>
      </rPr>
      <t xml:space="preserve">      </t>
    </r>
    <r>
      <rPr>
        <sz val="12"/>
        <rFont val="Arial"/>
        <family val="2"/>
      </rPr>
      <t xml:space="preserve">Communications (Comm): </t>
    </r>
  </si>
  <si>
    <r>
      <t>3)</t>
    </r>
    <r>
      <rPr>
        <sz val="7"/>
        <rFont val="Times New Roman"/>
        <family val="1"/>
      </rPr>
      <t xml:space="preserve">      </t>
    </r>
    <r>
      <rPr>
        <sz val="12"/>
        <rFont val="Arial"/>
        <family val="2"/>
      </rPr>
      <t xml:space="preserve">Co-NNections: </t>
    </r>
  </si>
  <si>
    <t>Jack/Loretta</t>
  </si>
  <si>
    <r>
      <t>4)</t>
    </r>
    <r>
      <rPr>
        <sz val="7"/>
        <rFont val="Times New Roman"/>
        <family val="1"/>
      </rPr>
      <t xml:space="preserve">      </t>
    </r>
    <r>
      <rPr>
        <sz val="12"/>
        <rFont val="Arial"/>
        <family val="2"/>
      </rPr>
      <t xml:space="preserve">Events: </t>
    </r>
  </si>
  <si>
    <r>
      <t>5)</t>
    </r>
    <r>
      <rPr>
        <sz val="7"/>
        <rFont val="Times New Roman"/>
        <family val="1"/>
      </rPr>
      <t xml:space="preserve">      </t>
    </r>
    <r>
      <rPr>
        <sz val="12"/>
        <rFont val="Arial"/>
        <family val="2"/>
      </rPr>
      <t xml:space="preserve">Finance: </t>
    </r>
  </si>
  <si>
    <r>
      <t>6)</t>
    </r>
    <r>
      <rPr>
        <sz val="7"/>
        <rFont val="Times New Roman"/>
        <family val="1"/>
      </rPr>
      <t xml:space="preserve">      </t>
    </r>
    <r>
      <rPr>
        <sz val="12"/>
        <rFont val="Arial"/>
        <family val="2"/>
      </rPr>
      <t xml:space="preserve">Hospitals &amp; Institutions (H&amp;I): </t>
    </r>
  </si>
  <si>
    <t>Loretta/Jack</t>
  </si>
  <si>
    <r>
      <t>7)</t>
    </r>
    <r>
      <rPr>
        <sz val="7"/>
        <rFont val="Times New Roman"/>
        <family val="1"/>
      </rPr>
      <t xml:space="preserve">      </t>
    </r>
    <r>
      <rPr>
        <sz val="12"/>
        <rFont val="Arial"/>
        <family val="2"/>
      </rPr>
      <t xml:space="preserve">Issues Mediation (IMC): </t>
    </r>
  </si>
  <si>
    <r>
      <t>8)</t>
    </r>
    <r>
      <rPr>
        <sz val="7"/>
        <rFont val="Times New Roman"/>
        <family val="1"/>
      </rPr>
      <t xml:space="preserve">      </t>
    </r>
    <r>
      <rPr>
        <sz val="12"/>
        <rFont val="Arial"/>
        <family val="2"/>
      </rPr>
      <t xml:space="preserve">Literature: </t>
    </r>
  </si>
  <si>
    <r>
      <t>9)</t>
    </r>
    <r>
      <rPr>
        <sz val="7"/>
        <rFont val="Times New Roman"/>
        <family val="1"/>
      </rPr>
      <t xml:space="preserve">      </t>
    </r>
    <r>
      <rPr>
        <sz val="12"/>
        <rFont val="Arial"/>
        <family val="2"/>
      </rPr>
      <t xml:space="preserve">Outreach: </t>
    </r>
  </si>
  <si>
    <r>
      <t>10)</t>
    </r>
    <r>
      <rPr>
        <sz val="7"/>
        <rFont val="Times New Roman"/>
        <family val="1"/>
      </rPr>
      <t xml:space="preserve">   </t>
    </r>
    <r>
      <rPr>
        <sz val="12"/>
        <rFont val="Arial"/>
        <family val="2"/>
      </rPr>
      <t xml:space="preserve">Service Structure (SSC): </t>
    </r>
  </si>
  <si>
    <r>
      <t>11)</t>
    </r>
    <r>
      <rPr>
        <sz val="7"/>
        <rFont val="Times New Roman"/>
        <family val="1"/>
      </rPr>
      <t xml:space="preserve">   </t>
    </r>
    <r>
      <rPr>
        <sz val="12"/>
        <rFont val="Arial"/>
        <family val="2"/>
      </rPr>
      <t xml:space="preserve">Spanish Outreach (SPO): </t>
    </r>
  </si>
  <si>
    <r>
      <t>12)</t>
    </r>
    <r>
      <rPr>
        <sz val="7"/>
        <rFont val="Times New Roman"/>
        <family val="1"/>
      </rPr>
      <t xml:space="preserve">   </t>
    </r>
    <r>
      <rPr>
        <sz val="12"/>
        <rFont val="Arial"/>
        <family val="2"/>
      </rPr>
      <t xml:space="preserve">Translation Management (TMC): </t>
    </r>
  </si>
  <si>
    <r>
      <t>13)</t>
    </r>
    <r>
      <rPr>
        <sz val="7"/>
        <rFont val="Times New Roman"/>
        <family val="1"/>
      </rPr>
      <t xml:space="preserve">   </t>
    </r>
    <r>
      <rPr>
        <sz val="12"/>
        <rFont val="Arial"/>
        <family val="2"/>
      </rPr>
      <t xml:space="preserve">World Connections Committee (WCC): </t>
    </r>
  </si>
  <si>
    <t>Links:</t>
  </si>
  <si>
    <t xml:space="preserve">or </t>
  </si>
  <si>
    <t>Guidelines for a rotation of face to face CoDA Committee meetings</t>
  </si>
  <si>
    <t>June, 2018</t>
  </si>
  <si>
    <t>Chair's Travel for CoDA Service Conference (CSC) 2019 Atlanta, GA</t>
  </si>
  <si>
    <t xml:space="preserve">     COMMITTEE BUDGET PROPOSAL FOR JANUARY 2019 through DECEMBER 31, 2019</t>
  </si>
  <si>
    <t>1st QTR    2019</t>
  </si>
  <si>
    <t>2nd QTR   2019</t>
  </si>
  <si>
    <t>3rd QTR   2019</t>
  </si>
  <si>
    <t>4th  QTR     2019</t>
  </si>
  <si>
    <t>Per Diem for Atlanta, GA (2018)</t>
  </si>
  <si>
    <t>=travel day + meeting days -last day if traveling that day /2 for double occupancy.</t>
  </si>
  <si>
    <t>Everyone gets 50 miles each way, those further gets 50 more</t>
  </si>
  <si>
    <t>How many CM will travel home on the last day of the meeting?  (Expect local person does)</t>
  </si>
  <si>
    <t>Yr in Rotation</t>
  </si>
  <si>
    <t>The Finance Committee would like you to use the forms on the other tabs of this workbook to build your budget for next year (2019).  If you are listed in the Liaison Table below to have a face to face in 2019, please submit a budget for a committee F2F.  If your committee desires a F2F but are not scheduled in 2019, you may submit a budget, but it may not be included in the compiled budget.   If you committee has a pressing need for a F2F and are not in next years schedule, please submit your reasons with your F2F budget request.  The face to face budgets will be combined into the general expense budget and apportioned out to committees as they submit their Applicarion-Financial Meeting Approval Form (Application-FMAF) due by January 31, 2019.</t>
  </si>
  <si>
    <t>Lou/Danielle</t>
  </si>
  <si>
    <t>Yearly x2</t>
  </si>
  <si>
    <t>Loretta/ Danielle</t>
  </si>
  <si>
    <t>2019-4</t>
  </si>
  <si>
    <t>2021-4</t>
  </si>
  <si>
    <t>2021-3</t>
  </si>
  <si>
    <t>2020-4</t>
  </si>
  <si>
    <t>2021-1</t>
  </si>
  <si>
    <t>2020-1</t>
  </si>
  <si>
    <t>2021-2</t>
  </si>
  <si>
    <t>2019-1</t>
  </si>
  <si>
    <t>2020-2</t>
  </si>
  <si>
    <t>2019-2</t>
  </si>
  <si>
    <t>2020-3</t>
  </si>
  <si>
    <t>2019-3</t>
  </si>
  <si>
    <t>Addie/Lou</t>
  </si>
  <si>
    <t>Addie/Loretta</t>
  </si>
  <si>
    <t>Addie/Jack</t>
  </si>
  <si>
    <t>Danielle/Addie</t>
  </si>
  <si>
    <t>Louo/Loretta</t>
  </si>
  <si>
    <t>Danielle/Lou</t>
  </si>
  <si>
    <t>Jack/Lou</t>
  </si>
  <si>
    <t>miles</t>
  </si>
  <si>
    <t>totals from worksheets</t>
  </si>
  <si>
    <t>(Move over into table  at left.)</t>
  </si>
  <si>
    <t xml:space="preserve">2017-18 </t>
  </si>
  <si>
    <t>http://coda.org/default/assets/File/2018%20CSC/Guidelines%20for%20a%20rotation%20of%20F2F%20Committee%20meetings%202018%2004%2012.pdf</t>
  </si>
  <si>
    <t>Spanish Outreach</t>
  </si>
  <si>
    <t>TBA</t>
  </si>
  <si>
    <t>Telephone - texting line</t>
  </si>
  <si>
    <t>round trip from Catamarca, AR to BsAs, AR</t>
  </si>
  <si>
    <t>round trip from BS AS to Houston (1 stop $998)</t>
  </si>
  <si>
    <t>round trip, Madrid to Houston</t>
  </si>
  <si>
    <t>round trip, LAX to Houston, $157 times 2 members - Rosa y Nora</t>
  </si>
  <si>
    <t>dudoso:</t>
  </si>
  <si>
    <t>NOTE: 2 members will require extra travel day; 2 nights for 3 rooms, 1 extra night for 1. shared room</t>
  </si>
  <si>
    <t>locals: 2.5 +.75 = 3.25; outside of North AM: 1+2.5= 3.5; 6.5 times 51 = 331.50</t>
  </si>
  <si>
    <t>4.5 * 130 = 585/2 =292.50</t>
  </si>
  <si>
    <t>4.5 *69 = 310.50</t>
  </si>
  <si>
    <t>$1861 (Catamarca to BS (107, rd trip)  to Atlanta and back, $1754)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</si>
</sst>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409]dddd\,\ mmmm\ 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4">
    <font>
      <sz val="10"/>
      <name val="Arial"/>
      <family val="0"/>
    </font>
    <font>
      <b/>
      <sz val="10"/>
      <name val="Arial"/>
      <family val="2"/>
    </font>
    <font>
      <b/>
      <sz val="12"/>
      <name val="Arial"/>
      <family val="2"/>
    </font>
    <font>
      <sz val="12"/>
      <name val="Arial"/>
      <family val="2"/>
    </font>
    <font>
      <sz val="11"/>
      <name val="Calibri"/>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99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style="thin"/>
    </border>
    <border>
      <left style="thin"/>
      <right style="thin"/>
      <top style="thin"/>
      <bottom style="thin"/>
    </border>
    <border>
      <left style="thin"/>
      <right style="double"/>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thin"/>
      <right style="thin"/>
      <top style="medium"/>
      <bottom style="double"/>
    </border>
    <border>
      <left style="thin"/>
      <right>
        <color indexed="63"/>
      </right>
      <top style="medium"/>
      <bottom style="double"/>
    </border>
    <border>
      <left style="double"/>
      <right style="thin"/>
      <top style="medium"/>
      <bottom style="double"/>
    </border>
    <border>
      <left>
        <color indexed="63"/>
      </left>
      <right style="double"/>
      <top style="thin"/>
      <bottom style="thin"/>
    </border>
    <border>
      <left style="thin"/>
      <right style="thin"/>
      <top style="thin"/>
      <bottom style="medium"/>
    </border>
    <border>
      <left>
        <color indexed="63"/>
      </left>
      <right style="double"/>
      <top style="thin"/>
      <bottom style="medium"/>
    </border>
    <border>
      <left>
        <color indexed="63"/>
      </left>
      <right>
        <color indexed="63"/>
      </right>
      <top style="dotted"/>
      <bottom style="dotted"/>
    </border>
    <border>
      <left style="thin"/>
      <right>
        <color indexed="63"/>
      </right>
      <top style="thin"/>
      <bottom style="thin"/>
    </border>
    <border>
      <left style="thin"/>
      <right>
        <color indexed="63"/>
      </right>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style="double"/>
      <top>
        <color indexed="63"/>
      </top>
      <bottom>
        <color indexed="63"/>
      </bottom>
    </border>
    <border>
      <left style="thin"/>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wrapText="1"/>
    </xf>
    <xf numFmtId="0" fontId="0" fillId="0" borderId="0" xfId="0" applyBorder="1" applyAlignment="1">
      <alignment vertical="center"/>
    </xf>
    <xf numFmtId="0" fontId="1" fillId="0" borderId="0" xfId="0" applyFont="1" applyAlignment="1">
      <alignment horizontal="right" vertical="center"/>
    </xf>
    <xf numFmtId="0" fontId="1" fillId="0" borderId="13" xfId="0" applyFont="1" applyBorder="1" applyAlignment="1">
      <alignment horizontal="center" vertical="center"/>
    </xf>
    <xf numFmtId="0" fontId="0" fillId="0" borderId="14" xfId="0" applyBorder="1" applyAlignment="1">
      <alignment/>
    </xf>
    <xf numFmtId="0" fontId="1" fillId="0" borderId="15" xfId="0" applyFont="1" applyBorder="1" applyAlignment="1">
      <alignment vertical="center"/>
    </xf>
    <xf numFmtId="0" fontId="1"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horizontal="center" vertical="center" wrapText="1"/>
    </xf>
    <xf numFmtId="0" fontId="2" fillId="0" borderId="18" xfId="0" applyFont="1" applyBorder="1" applyAlignment="1">
      <alignment/>
    </xf>
    <xf numFmtId="0" fontId="3" fillId="0" borderId="19" xfId="0" applyFont="1" applyBorder="1" applyAlignment="1">
      <alignment/>
    </xf>
    <xf numFmtId="0" fontId="0" fillId="0" borderId="19" xfId="0" applyBorder="1" applyAlignment="1">
      <alignment/>
    </xf>
    <xf numFmtId="4" fontId="0" fillId="0" borderId="17" xfId="0" applyNumberFormat="1" applyBorder="1" applyAlignment="1">
      <alignment/>
    </xf>
    <xf numFmtId="44" fontId="0" fillId="0" borderId="17" xfId="44" applyFont="1" applyBorder="1" applyAlignment="1">
      <alignment wrapText="1"/>
    </xf>
    <xf numFmtId="44" fontId="0" fillId="0" borderId="20" xfId="44" applyFont="1" applyBorder="1" applyAlignment="1">
      <alignment wrapText="1"/>
    </xf>
    <xf numFmtId="44" fontId="0" fillId="0" borderId="21" xfId="44" applyFont="1" applyBorder="1" applyAlignment="1">
      <alignment wrapText="1"/>
    </xf>
    <xf numFmtId="44" fontId="0" fillId="0" borderId="22" xfId="44" applyFont="1" applyBorder="1" applyAlignment="1">
      <alignment wrapText="1"/>
    </xf>
    <xf numFmtId="44" fontId="0" fillId="0" borderId="11" xfId="44" applyFont="1" applyBorder="1" applyAlignment="1">
      <alignment wrapText="1"/>
    </xf>
    <xf numFmtId="44" fontId="0" fillId="0" borderId="23" xfId="44" applyFont="1" applyBorder="1" applyAlignment="1">
      <alignment wrapText="1"/>
    </xf>
    <xf numFmtId="44" fontId="0" fillId="0" borderId="11" xfId="44" applyFont="1" applyBorder="1" applyAlignment="1">
      <alignment/>
    </xf>
    <xf numFmtId="44" fontId="0" fillId="0" borderId="23" xfId="44" applyFont="1" applyBorder="1" applyAlignment="1">
      <alignment/>
    </xf>
    <xf numFmtId="44" fontId="0" fillId="0" borderId="12" xfId="44" applyFont="1" applyBorder="1" applyAlignment="1">
      <alignment/>
    </xf>
    <xf numFmtId="44" fontId="0" fillId="0" borderId="24" xfId="44" applyFont="1" applyBorder="1" applyAlignment="1">
      <alignment/>
    </xf>
    <xf numFmtId="44" fontId="0" fillId="0" borderId="25" xfId="44" applyFont="1" applyBorder="1" applyAlignment="1">
      <alignment/>
    </xf>
    <xf numFmtId="0" fontId="2" fillId="0" borderId="15" xfId="0" applyFont="1" applyBorder="1" applyAlignment="1">
      <alignment horizontal="right" vertical="center"/>
    </xf>
    <xf numFmtId="0" fontId="1" fillId="0" borderId="0" xfId="0" applyFont="1" applyFill="1" applyBorder="1" applyAlignment="1">
      <alignment horizontal="righ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44" fontId="0" fillId="0" borderId="0" xfId="44" applyFont="1" applyAlignment="1">
      <alignment/>
    </xf>
    <xf numFmtId="164" fontId="0" fillId="0" borderId="0" xfId="44" applyNumberFormat="1" applyFont="1" applyAlignment="1">
      <alignment/>
    </xf>
    <xf numFmtId="0" fontId="0" fillId="0" borderId="0" xfId="0" applyAlignment="1">
      <alignment horizontal="left"/>
    </xf>
    <xf numFmtId="0" fontId="0" fillId="0" borderId="0" xfId="0" applyAlignment="1">
      <alignment horizontal="left" wrapText="1"/>
    </xf>
    <xf numFmtId="0" fontId="1" fillId="0" borderId="0" xfId="0" applyFont="1" applyFill="1" applyBorder="1" applyAlignment="1">
      <alignment horizontal="left" vertical="center"/>
    </xf>
    <xf numFmtId="167" fontId="0" fillId="33" borderId="11" xfId="44" applyNumberFormat="1" applyFont="1" applyFill="1" applyBorder="1" applyAlignment="1">
      <alignment vertical="center"/>
    </xf>
    <xf numFmtId="1" fontId="0" fillId="33" borderId="11" xfId="44" applyNumberFormat="1" applyFont="1" applyFill="1" applyBorder="1" applyAlignment="1">
      <alignment vertical="center"/>
    </xf>
    <xf numFmtId="1" fontId="0" fillId="0" borderId="11" xfId="44" applyNumberFormat="1" applyFont="1" applyFill="1" applyBorder="1" applyAlignment="1">
      <alignment vertical="center"/>
    </xf>
    <xf numFmtId="44" fontId="0" fillId="0" borderId="0" xfId="0" applyNumberFormat="1" applyAlignment="1">
      <alignment vertical="center"/>
    </xf>
    <xf numFmtId="44" fontId="0" fillId="0" borderId="11" xfId="44" applyFont="1" applyBorder="1" applyAlignment="1">
      <alignment vertical="center"/>
    </xf>
    <xf numFmtId="44" fontId="0" fillId="33" borderId="11" xfId="44" applyFont="1" applyFill="1" applyBorder="1" applyAlignment="1">
      <alignment vertical="center"/>
    </xf>
    <xf numFmtId="44" fontId="0" fillId="34" borderId="26" xfId="44" applyFont="1" applyFill="1" applyBorder="1" applyAlignment="1">
      <alignment/>
    </xf>
    <xf numFmtId="0" fontId="0" fillId="0" borderId="26" xfId="0" applyFont="1" applyBorder="1" applyAlignment="1" quotePrefix="1">
      <alignment horizontal="right" wrapText="1"/>
    </xf>
    <xf numFmtId="44" fontId="0" fillId="34" borderId="26" xfId="44" applyFont="1" applyFill="1" applyBorder="1" applyAlignment="1" quotePrefix="1">
      <alignment horizontal="right" wrapText="1"/>
    </xf>
    <xf numFmtId="0" fontId="0" fillId="0" borderId="26" xfId="0" applyBorder="1" applyAlignment="1">
      <alignment wrapText="1"/>
    </xf>
    <xf numFmtId="0" fontId="0" fillId="0" borderId="26" xfId="0" applyBorder="1" applyAlignment="1">
      <alignment horizontal="left"/>
    </xf>
    <xf numFmtId="0" fontId="0" fillId="0" borderId="26" xfId="0" applyBorder="1" applyAlignment="1" quotePrefix="1">
      <alignment wrapText="1"/>
    </xf>
    <xf numFmtId="0" fontId="0" fillId="0" borderId="26" xfId="0" applyBorder="1" applyAlignment="1">
      <alignment/>
    </xf>
    <xf numFmtId="44" fontId="0" fillId="0" borderId="26" xfId="44" applyFont="1" applyBorder="1" applyAlignment="1">
      <alignment horizontal="left"/>
    </xf>
    <xf numFmtId="164" fontId="0" fillId="0" borderId="26" xfId="44" applyNumberFormat="1" applyFont="1" applyBorder="1" applyAlignment="1">
      <alignment horizontal="left"/>
    </xf>
    <xf numFmtId="0" fontId="0" fillId="34" borderId="26" xfId="44" applyNumberFormat="1" applyFont="1" applyFill="1" applyBorder="1" applyAlignment="1">
      <alignment/>
    </xf>
    <xf numFmtId="0" fontId="0" fillId="0" borderId="0" xfId="0" applyAlignment="1">
      <alignment horizontal="center"/>
    </xf>
    <xf numFmtId="44" fontId="0" fillId="0" borderId="0" xfId="0" applyNumberFormat="1" applyAlignment="1">
      <alignment/>
    </xf>
    <xf numFmtId="44" fontId="0" fillId="0" borderId="11" xfId="46" applyFont="1" applyBorder="1" applyAlignment="1">
      <alignment/>
    </xf>
    <xf numFmtId="44" fontId="0" fillId="34" borderId="0" xfId="46" applyFont="1" applyFill="1" applyAlignment="1">
      <alignment/>
    </xf>
    <xf numFmtId="0" fontId="0" fillId="0" borderId="0" xfId="0" applyFont="1" applyAlignment="1" quotePrefix="1">
      <alignment horizontal="right" wrapText="1"/>
    </xf>
    <xf numFmtId="44" fontId="0" fillId="0" borderId="0" xfId="46" applyFont="1" applyAlignment="1" quotePrefix="1">
      <alignment horizontal="right" wrapText="1"/>
    </xf>
    <xf numFmtId="0" fontId="0" fillId="0" borderId="0" xfId="0" applyAlignment="1" quotePrefix="1">
      <alignment wrapText="1"/>
    </xf>
    <xf numFmtId="44" fontId="0" fillId="0" borderId="0" xfId="46" applyFont="1" applyAlignment="1">
      <alignment horizontal="left"/>
    </xf>
    <xf numFmtId="164" fontId="0" fillId="0" borderId="0" xfId="46" applyNumberFormat="1" applyFont="1" applyAlignment="1">
      <alignment horizontal="left"/>
    </xf>
    <xf numFmtId="44" fontId="0" fillId="33" borderId="15" xfId="46" applyFont="1" applyFill="1" applyBorder="1" applyAlignment="1">
      <alignment/>
    </xf>
    <xf numFmtId="0" fontId="0" fillId="0" borderId="27" xfId="0" applyFill="1" applyBorder="1" applyAlignment="1">
      <alignment vertical="center"/>
    </xf>
    <xf numFmtId="44" fontId="0" fillId="33" borderId="14" xfId="46" applyFont="1" applyFill="1" applyBorder="1" applyAlignment="1">
      <alignment/>
    </xf>
    <xf numFmtId="0" fontId="0" fillId="0" borderId="28" xfId="0" applyBorder="1" applyAlignment="1">
      <alignment/>
    </xf>
    <xf numFmtId="0" fontId="0" fillId="33" borderId="11" xfId="0" applyFill="1" applyBorder="1" applyAlignment="1">
      <alignment/>
    </xf>
    <xf numFmtId="44" fontId="0" fillId="0" borderId="11" xfId="0" applyNumberFormat="1" applyBorder="1" applyAlignment="1">
      <alignment/>
    </xf>
    <xf numFmtId="0" fontId="0" fillId="0" borderId="0" xfId="0" applyBorder="1" applyAlignment="1">
      <alignment vertical="center" wrapText="1"/>
    </xf>
    <xf numFmtId="164" fontId="0" fillId="0" borderId="0" xfId="46" applyNumberFormat="1" applyFont="1" applyAlignment="1">
      <alignment vertical="center"/>
    </xf>
    <xf numFmtId="0" fontId="0" fillId="0" borderId="0" xfId="0" applyAlignment="1">
      <alignment horizontal="left" vertical="center"/>
    </xf>
    <xf numFmtId="44" fontId="0" fillId="0" borderId="0" xfId="46" applyFont="1" applyAlignment="1">
      <alignment vertical="center"/>
    </xf>
    <xf numFmtId="2" fontId="0" fillId="34" borderId="0" xfId="46" applyNumberFormat="1" applyFont="1" applyFill="1" applyAlignment="1">
      <alignment/>
    </xf>
    <xf numFmtId="0" fontId="0" fillId="0" borderId="0" xfId="0" applyFont="1" applyAlignment="1">
      <alignment horizontal="left" vertical="center"/>
    </xf>
    <xf numFmtId="0" fontId="4" fillId="0" borderId="0" xfId="0" applyFont="1" applyAlignment="1">
      <alignment vertical="center"/>
    </xf>
    <xf numFmtId="0" fontId="0" fillId="0" borderId="0" xfId="0" applyFill="1" applyAlignment="1">
      <alignment/>
    </xf>
    <xf numFmtId="0" fontId="3" fillId="0" borderId="0" xfId="0" applyFont="1" applyAlignment="1">
      <alignment horizontal="left" vertical="center" indent="5"/>
    </xf>
    <xf numFmtId="0" fontId="3" fillId="0" borderId="0" xfId="0" applyFont="1" applyAlignment="1">
      <alignment horizontal="left" vertical="center" indent="4"/>
    </xf>
    <xf numFmtId="0" fontId="4" fillId="0" borderId="0" xfId="0" applyFont="1" applyAlignment="1">
      <alignment horizontal="right" vertical="center" wrapText="1"/>
    </xf>
    <xf numFmtId="0" fontId="3" fillId="0" borderId="0" xfId="0" applyFont="1" applyAlignment="1">
      <alignment horizontal="left" vertical="center"/>
    </xf>
    <xf numFmtId="0" fontId="0" fillId="0" borderId="0" xfId="0" applyFill="1" applyAlignment="1">
      <alignment horizontal="left"/>
    </xf>
    <xf numFmtId="0" fontId="3" fillId="0" borderId="0" xfId="0" applyFont="1" applyAlignment="1">
      <alignment horizontal="center"/>
    </xf>
    <xf numFmtId="44" fontId="0" fillId="0" borderId="11" xfId="44" applyFont="1" applyFill="1" applyBorder="1" applyAlignment="1">
      <alignment vertical="center"/>
    </xf>
    <xf numFmtId="0" fontId="0" fillId="0" borderId="26" xfId="0" applyFont="1" applyBorder="1" applyAlignment="1">
      <alignment/>
    </xf>
    <xf numFmtId="0" fontId="0" fillId="0" borderId="0" xfId="0" applyFont="1" applyAlignment="1">
      <alignment/>
    </xf>
    <xf numFmtId="0" fontId="0" fillId="0" borderId="0" xfId="0" applyFont="1" applyAlignment="1">
      <alignment horizontal="center"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36" fillId="0" borderId="0" xfId="54" applyFill="1" applyAlignment="1">
      <alignment wrapText="1"/>
    </xf>
    <xf numFmtId="0" fontId="0" fillId="0" borderId="0" xfId="0" applyFill="1" applyAlignment="1">
      <alignment wrapText="1"/>
    </xf>
    <xf numFmtId="0" fontId="36" fillId="0" borderId="0" xfId="54" applyFill="1" applyAlignment="1">
      <alignment horizontal="left"/>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23" xfId="0" applyFont="1" applyBorder="1" applyAlignment="1">
      <alignment horizontal="left"/>
    </xf>
    <xf numFmtId="0" fontId="2" fillId="0" borderId="15" xfId="0" applyFont="1" applyBorder="1" applyAlignment="1">
      <alignment horizontal="left"/>
    </xf>
    <xf numFmtId="0" fontId="2" fillId="0" borderId="23" xfId="0" applyFont="1" applyBorder="1" applyAlignment="1">
      <alignment horizontal="left"/>
    </xf>
    <xf numFmtId="0" fontId="0" fillId="0" borderId="15" xfId="0" applyBorder="1" applyAlignment="1">
      <alignment horizontal="left"/>
    </xf>
    <xf numFmtId="0" fontId="0" fillId="0" borderId="23" xfId="0" applyBorder="1" applyAlignment="1">
      <alignment horizontal="left"/>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5"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wrapText="1"/>
    </xf>
    <xf numFmtId="0" fontId="0" fillId="33" borderId="32" xfId="0" applyFill="1" applyBorder="1" applyAlignment="1">
      <alignment horizontal="left" vertical="center"/>
    </xf>
    <xf numFmtId="0" fontId="0" fillId="33" borderId="0" xfId="0" applyFill="1" applyBorder="1" applyAlignment="1">
      <alignment horizontal="left" vertical="center"/>
    </xf>
    <xf numFmtId="0" fontId="0" fillId="33" borderId="32" xfId="0" applyFill="1" applyBorder="1" applyAlignment="1">
      <alignment horizontal="left"/>
    </xf>
    <xf numFmtId="0" fontId="0" fillId="33" borderId="0" xfId="0" applyFill="1" applyBorder="1" applyAlignment="1">
      <alignment horizontal="left"/>
    </xf>
    <xf numFmtId="0" fontId="0" fillId="34" borderId="0" xfId="0" applyFill="1" applyAlignment="1">
      <alignment horizontal="center" wrapText="1"/>
    </xf>
    <xf numFmtId="0" fontId="0" fillId="0" borderId="33" xfId="0" applyBorder="1" applyAlignment="1">
      <alignment horizontal="left" wrapText="1"/>
    </xf>
    <xf numFmtId="0" fontId="0" fillId="0" borderId="34" xfId="0" applyBorder="1" applyAlignment="1">
      <alignment horizontal="left" wrapText="1"/>
    </xf>
    <xf numFmtId="0" fontId="0" fillId="0" borderId="26" xfId="0" applyBorder="1" applyAlignment="1">
      <alignment horizontal="lef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0" fillId="0" borderId="0" xfId="0" applyAlignment="1">
      <alignment horizontal="right" wrapText="1"/>
    </xf>
    <xf numFmtId="0" fontId="0" fillId="0" borderId="0" xfId="0" applyFont="1" applyAlignment="1">
      <alignment horizontal="center" wrapText="1"/>
    </xf>
    <xf numFmtId="14" fontId="0" fillId="0" borderId="0" xfId="0" applyNumberFormat="1" applyFont="1" applyAlignment="1">
      <alignment horizontal="center" wrapText="1"/>
    </xf>
    <xf numFmtId="4" fontId="0" fillId="0" borderId="0" xfId="0" applyNumberFormat="1" applyAlignment="1">
      <alignment/>
    </xf>
    <xf numFmtId="0" fontId="0" fillId="0" borderId="35" xfId="0" applyBorder="1" applyAlignment="1">
      <alignment/>
    </xf>
    <xf numFmtId="15" fontId="0" fillId="0" borderId="14"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da.org/default/assets/File/Finance/Guidelines%20for%20a%20rotation%20for%20funding%20f2f%20meetings%202017%2008%2009.pdf" TargetMode="External" /><Relationship Id="rId2" Type="http://schemas.openxmlformats.org/officeDocument/2006/relationships/hyperlink" Target="http://coda.org/default/assets/File/2018%20CSC/Guidelines%20for%20a%20rotation%20of%20F2F%20Committee%20meetings%202018%2004%2012.pdf" TargetMode="External" /><Relationship Id="rId3" Type="http://schemas.openxmlformats.org/officeDocument/2006/relationships/hyperlink" Target="http://coda.org/default/assets/File/2018%20CSC/Guidelines%20for%20a%20rotation%20of%20F2F%20Committee%20meetings%202018%2004%2012.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0"/>
  <sheetViews>
    <sheetView zoomScalePageLayoutView="0" workbookViewId="0" topLeftCell="A10">
      <selection activeCell="B25" sqref="B25:F25"/>
    </sheetView>
  </sheetViews>
  <sheetFormatPr defaultColWidth="9.140625" defaultRowHeight="12.75"/>
  <cols>
    <col min="1" max="1" width="7.00390625" style="0" customWidth="1"/>
    <col min="2" max="2" width="25.7109375" style="0" customWidth="1"/>
    <col min="3" max="3" width="20.7109375" style="0" customWidth="1"/>
    <col min="4" max="4" width="14.421875" style="0" customWidth="1"/>
    <col min="5" max="5" width="8.00390625" style="0" customWidth="1"/>
    <col min="6" max="6" width="15.57421875" style="60" customWidth="1"/>
    <col min="8" max="8" width="10.57421875" style="0" customWidth="1"/>
    <col min="10" max="10" width="13.00390625" style="0" customWidth="1"/>
    <col min="11" max="11" width="16.28125" style="0" customWidth="1"/>
    <col min="12" max="12" width="22.8515625" style="0" customWidth="1"/>
  </cols>
  <sheetData>
    <row r="1" spans="1:12" ht="21.75" customHeight="1">
      <c r="A1" s="81" t="s">
        <v>78</v>
      </c>
      <c r="F1" s="60" t="s">
        <v>102</v>
      </c>
      <c r="G1" s="82"/>
      <c r="H1" s="82"/>
      <c r="I1" s="82"/>
      <c r="J1" s="82"/>
      <c r="K1" s="82"/>
      <c r="L1" s="82"/>
    </row>
    <row r="2" spans="1:12" ht="141" customHeight="1">
      <c r="A2" s="93" t="s">
        <v>114</v>
      </c>
      <c r="B2" s="93"/>
      <c r="C2" s="93"/>
      <c r="D2" s="93"/>
      <c r="E2" s="93"/>
      <c r="F2" s="93"/>
      <c r="G2" s="93"/>
      <c r="H2" s="93"/>
      <c r="I2" s="93"/>
      <c r="J2" s="93"/>
      <c r="K2" s="93"/>
      <c r="L2" s="93"/>
    </row>
    <row r="3" spans="1:6" ht="28.5" customHeight="1">
      <c r="A3" s="94" t="s">
        <v>79</v>
      </c>
      <c r="B3" s="94"/>
      <c r="C3" s="94"/>
      <c r="D3" s="94"/>
      <c r="E3" s="94"/>
      <c r="F3" s="94"/>
    </row>
    <row r="4" ht="12.75">
      <c r="A4" s="82" t="s">
        <v>80</v>
      </c>
    </row>
    <row r="5" ht="12.75">
      <c r="A5" t="s">
        <v>81</v>
      </c>
    </row>
    <row r="8" ht="14.25">
      <c r="A8" s="81"/>
    </row>
    <row r="9" spans="2:8" ht="15">
      <c r="B9" s="83" t="s">
        <v>82</v>
      </c>
      <c r="C9" s="83" t="s">
        <v>140</v>
      </c>
      <c r="D9" s="86" t="s">
        <v>83</v>
      </c>
      <c r="F9" s="88" t="s">
        <v>113</v>
      </c>
      <c r="H9" s="82"/>
    </row>
    <row r="10" spans="1:6" ht="15">
      <c r="A10" s="84" t="s">
        <v>84</v>
      </c>
      <c r="D10" s="86" t="s">
        <v>115</v>
      </c>
      <c r="E10" s="87"/>
      <c r="F10" s="88" t="s">
        <v>116</v>
      </c>
    </row>
    <row r="11" spans="1:6" ht="15">
      <c r="A11" s="84" t="s">
        <v>85</v>
      </c>
      <c r="D11" s="86" t="s">
        <v>117</v>
      </c>
      <c r="E11" s="87"/>
      <c r="F11" s="88" t="s">
        <v>118</v>
      </c>
    </row>
    <row r="12" spans="1:6" ht="15">
      <c r="A12" s="84" t="s">
        <v>86</v>
      </c>
      <c r="D12" s="86" t="s">
        <v>87</v>
      </c>
      <c r="E12" s="87"/>
      <c r="F12" s="88" t="s">
        <v>119</v>
      </c>
    </row>
    <row r="13" spans="1:6" ht="15">
      <c r="A13" s="84" t="s">
        <v>88</v>
      </c>
      <c r="D13" s="86" t="s">
        <v>130</v>
      </c>
      <c r="E13" s="87"/>
      <c r="F13" s="88" t="s">
        <v>120</v>
      </c>
    </row>
    <row r="14" spans="1:6" ht="15">
      <c r="A14" s="84" t="s">
        <v>89</v>
      </c>
      <c r="D14" s="86" t="s">
        <v>115</v>
      </c>
      <c r="E14" s="87"/>
      <c r="F14" s="88" t="s">
        <v>121</v>
      </c>
    </row>
    <row r="15" spans="1:6" ht="15">
      <c r="A15" s="84" t="s">
        <v>90</v>
      </c>
      <c r="D15" s="86" t="s">
        <v>131</v>
      </c>
      <c r="E15" s="87"/>
      <c r="F15" s="88" t="s">
        <v>122</v>
      </c>
    </row>
    <row r="16" spans="1:6" ht="15">
      <c r="A16" s="84" t="s">
        <v>92</v>
      </c>
      <c r="D16" s="86" t="s">
        <v>91</v>
      </c>
      <c r="E16" s="87"/>
      <c r="F16" s="88" t="s">
        <v>123</v>
      </c>
    </row>
    <row r="17" spans="1:6" ht="15">
      <c r="A17" s="84" t="s">
        <v>93</v>
      </c>
      <c r="D17" s="86" t="s">
        <v>132</v>
      </c>
      <c r="E17" s="87"/>
      <c r="F17" s="88" t="s">
        <v>124</v>
      </c>
    </row>
    <row r="18" spans="1:6" ht="15">
      <c r="A18" s="84" t="s">
        <v>94</v>
      </c>
      <c r="D18" s="86" t="s">
        <v>133</v>
      </c>
      <c r="E18" s="87"/>
      <c r="F18" s="88" t="s">
        <v>125</v>
      </c>
    </row>
    <row r="19" spans="1:6" ht="15">
      <c r="A19" s="84" t="s">
        <v>95</v>
      </c>
      <c r="D19" s="86" t="s">
        <v>134</v>
      </c>
      <c r="E19" s="87"/>
      <c r="F19" s="88" t="s">
        <v>126</v>
      </c>
    </row>
    <row r="20" spans="1:6" ht="15">
      <c r="A20" s="84" t="s">
        <v>96</v>
      </c>
      <c r="D20" s="86" t="s">
        <v>91</v>
      </c>
      <c r="E20" s="87"/>
      <c r="F20" s="88" t="s">
        <v>127</v>
      </c>
    </row>
    <row r="21" spans="1:6" ht="15">
      <c r="A21" s="84" t="s">
        <v>97</v>
      </c>
      <c r="D21" s="86" t="s">
        <v>135</v>
      </c>
      <c r="E21" s="87"/>
      <c r="F21" s="88" t="s">
        <v>128</v>
      </c>
    </row>
    <row r="22" spans="1:6" ht="15">
      <c r="A22" s="84" t="s">
        <v>98</v>
      </c>
      <c r="D22" s="86" t="s">
        <v>136</v>
      </c>
      <c r="E22" s="82"/>
      <c r="F22" s="88" t="s">
        <v>129</v>
      </c>
    </row>
    <row r="23" ht="15">
      <c r="A23" s="84"/>
    </row>
    <row r="24" ht="14.25">
      <c r="A24" s="85" t="s">
        <v>99</v>
      </c>
    </row>
    <row r="25" spans="1:8" ht="14.25">
      <c r="A25" s="85">
        <v>1</v>
      </c>
      <c r="B25" s="97" t="s">
        <v>101</v>
      </c>
      <c r="C25" s="97"/>
      <c r="D25" s="97"/>
      <c r="E25" s="97"/>
      <c r="F25" s="97"/>
      <c r="H25" s="91"/>
    </row>
    <row r="26" spans="1:6" ht="30" customHeight="1">
      <c r="A26" s="85" t="s">
        <v>100</v>
      </c>
      <c r="B26" s="95" t="s">
        <v>141</v>
      </c>
      <c r="C26" s="96"/>
      <c r="D26" s="96"/>
      <c r="E26" s="96"/>
      <c r="F26" s="96"/>
    </row>
    <row r="27" ht="15">
      <c r="A27" s="84"/>
    </row>
    <row r="28" ht="15">
      <c r="A28" s="84"/>
    </row>
    <row r="29" ht="15">
      <c r="A29" s="84"/>
    </row>
    <row r="30" ht="15">
      <c r="A30" s="84"/>
    </row>
  </sheetData>
  <sheetProtection/>
  <mergeCells count="5">
    <mergeCell ref="A2:F2"/>
    <mergeCell ref="A3:F3"/>
    <mergeCell ref="B26:F26"/>
    <mergeCell ref="G2:L2"/>
    <mergeCell ref="B25:F25"/>
  </mergeCells>
  <hyperlinks>
    <hyperlink ref="B25" r:id="rId1" display="http://coda.org/default/assets/File/Finance/Guidelines for a rotation for funding f2f meetings 2017 08 09.pdf"/>
    <hyperlink ref="B26" r:id="rId2" display="http://coda.org/default/assets/File/2018%20CSC/Guidelines%20for%20a%20rotation%20of%20F2F%20Committee%20meetings%202018%2004%2012.pdf"/>
    <hyperlink ref="B25:F25" r:id="rId3" display="Guidelines for a rotation of face to face CoDA Committee meetings"/>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33">
      <selection activeCell="F48" sqref="F48"/>
    </sheetView>
  </sheetViews>
  <sheetFormatPr defaultColWidth="9.140625" defaultRowHeight="12.75"/>
  <cols>
    <col min="1" max="1" width="2.8515625" style="0" customWidth="1"/>
    <col min="2" max="2" width="40.28125" style="0" customWidth="1"/>
    <col min="3" max="6" width="11.57421875" style="0" customWidth="1"/>
    <col min="7" max="7" width="14.28125" style="0" customWidth="1"/>
    <col min="9" max="9" width="10.7109375" style="0" customWidth="1"/>
    <col min="10" max="10" width="19.28125" style="0" customWidth="1"/>
  </cols>
  <sheetData>
    <row r="1" spans="1:7" s="1" customFormat="1" ht="35.25" customHeight="1">
      <c r="A1" s="19"/>
      <c r="B1" s="98" t="s">
        <v>16</v>
      </c>
      <c r="C1" s="98"/>
      <c r="D1" s="98"/>
      <c r="E1" s="98"/>
      <c r="F1" s="98"/>
      <c r="G1" s="99"/>
    </row>
    <row r="2" spans="1:7" s="2" customFormat="1" ht="19.5" customHeight="1">
      <c r="A2" s="20"/>
      <c r="B2" s="34" t="s">
        <v>9</v>
      </c>
      <c r="C2" s="102" t="s">
        <v>142</v>
      </c>
      <c r="D2" s="102"/>
      <c r="E2" s="102"/>
      <c r="F2" s="102"/>
      <c r="G2" s="103"/>
    </row>
    <row r="3" spans="1:7" s="2" customFormat="1" ht="19.5" customHeight="1">
      <c r="A3" s="20"/>
      <c r="B3" s="34" t="s">
        <v>22</v>
      </c>
      <c r="C3" s="104" t="s">
        <v>143</v>
      </c>
      <c r="D3" s="104"/>
      <c r="E3" s="104"/>
      <c r="F3" s="104"/>
      <c r="G3" s="105"/>
    </row>
    <row r="4" spans="1:7" ht="19.5" customHeight="1" hidden="1">
      <c r="A4" s="21"/>
      <c r="B4" s="34" t="s">
        <v>10</v>
      </c>
      <c r="C4" s="106"/>
      <c r="D4" s="106"/>
      <c r="E4" s="106"/>
      <c r="F4" s="106"/>
      <c r="G4" s="107"/>
    </row>
    <row r="5" spans="1:7" ht="19.5" customHeight="1" hidden="1">
      <c r="A5" s="21"/>
      <c r="B5" s="34" t="s">
        <v>18</v>
      </c>
      <c r="C5" s="106"/>
      <c r="D5" s="106"/>
      <c r="E5" s="106"/>
      <c r="F5" s="106"/>
      <c r="G5" s="107"/>
    </row>
    <row r="6" spans="1:7" ht="19.5" customHeight="1">
      <c r="A6" s="21"/>
      <c r="B6" s="34" t="s">
        <v>19</v>
      </c>
      <c r="C6" s="106">
        <v>2</v>
      </c>
      <c r="D6" s="106"/>
      <c r="E6" s="106"/>
      <c r="F6" s="106"/>
      <c r="G6" s="107"/>
    </row>
    <row r="7" spans="1:7" ht="31.5" customHeight="1">
      <c r="A7" s="21"/>
      <c r="B7" s="100" t="s">
        <v>104</v>
      </c>
      <c r="C7" s="100"/>
      <c r="D7" s="100"/>
      <c r="E7" s="100"/>
      <c r="F7" s="100"/>
      <c r="G7" s="101"/>
    </row>
    <row r="8" spans="1:11" ht="31.5" customHeight="1">
      <c r="A8" s="21"/>
      <c r="B8" s="12" t="s">
        <v>0</v>
      </c>
      <c r="C8" s="7" t="s">
        <v>11</v>
      </c>
      <c r="D8" s="7" t="s">
        <v>12</v>
      </c>
      <c r="E8" s="7" t="s">
        <v>11</v>
      </c>
      <c r="F8" s="9" t="s">
        <v>12</v>
      </c>
      <c r="G8" s="18" t="s">
        <v>17</v>
      </c>
      <c r="H8" s="4"/>
      <c r="I8" s="4"/>
      <c r="J8" s="4"/>
      <c r="K8" s="4"/>
    </row>
    <row r="9" spans="1:11" ht="40.5" customHeight="1">
      <c r="A9" s="21"/>
      <c r="B9" s="13"/>
      <c r="C9" s="8" t="s">
        <v>105</v>
      </c>
      <c r="D9" s="8" t="s">
        <v>106</v>
      </c>
      <c r="E9" s="8" t="s">
        <v>107</v>
      </c>
      <c r="F9" s="6" t="s">
        <v>108</v>
      </c>
      <c r="G9" s="18">
        <v>2019</v>
      </c>
      <c r="H9" s="5"/>
      <c r="I9" s="5"/>
      <c r="J9" s="5"/>
      <c r="K9" s="4"/>
    </row>
    <row r="10" spans="1:11" ht="19.5" customHeight="1">
      <c r="A10" s="21"/>
      <c r="B10" s="14" t="s">
        <v>8</v>
      </c>
      <c r="C10" s="29"/>
      <c r="D10" s="27"/>
      <c r="E10" s="27"/>
      <c r="F10" s="28"/>
      <c r="G10" s="23">
        <v>0</v>
      </c>
      <c r="H10" s="4"/>
      <c r="I10" s="4"/>
      <c r="J10" s="4"/>
      <c r="K10" s="4"/>
    </row>
    <row r="11" spans="1:7" ht="19.5" customHeight="1">
      <c r="A11" s="21"/>
      <c r="B11" s="14" t="s">
        <v>7</v>
      </c>
      <c r="C11" s="29"/>
      <c r="D11" s="29"/>
      <c r="E11" s="29"/>
      <c r="F11" s="30"/>
      <c r="G11" s="23">
        <v>0</v>
      </c>
    </row>
    <row r="12" spans="1:7" ht="19.5" customHeight="1">
      <c r="A12" s="21"/>
      <c r="B12" s="14" t="s">
        <v>144</v>
      </c>
      <c r="C12" s="29"/>
      <c r="D12" s="29"/>
      <c r="E12" s="29"/>
      <c r="F12" s="30"/>
      <c r="G12" s="23">
        <v>117.12</v>
      </c>
    </row>
    <row r="13" spans="1:7" ht="26.25" customHeight="1">
      <c r="A13" s="21"/>
      <c r="B13" s="113" t="s">
        <v>24</v>
      </c>
      <c r="C13" s="113"/>
      <c r="D13" s="113"/>
      <c r="E13" s="113"/>
      <c r="F13" s="114"/>
      <c r="G13" s="22"/>
    </row>
    <row r="14" spans="1:7" ht="19.5" customHeight="1">
      <c r="A14" s="21"/>
      <c r="B14" s="14" t="s">
        <v>14</v>
      </c>
      <c r="C14" s="29"/>
      <c r="D14" s="29"/>
      <c r="E14" s="29"/>
      <c r="F14" s="30"/>
      <c r="G14" s="23">
        <f>SUM(C14:F14)</f>
        <v>0</v>
      </c>
    </row>
    <row r="15" spans="1:7" ht="19.5" customHeight="1">
      <c r="A15" s="21"/>
      <c r="B15" s="14" t="s">
        <v>6</v>
      </c>
      <c r="C15" s="29"/>
      <c r="D15" s="29"/>
      <c r="E15" s="29"/>
      <c r="F15" s="30"/>
      <c r="G15" s="23">
        <f>SUM(C15:F15)</f>
        <v>0</v>
      </c>
    </row>
    <row r="16" spans="1:7" ht="19.5" customHeight="1">
      <c r="A16" s="21"/>
      <c r="B16" s="14" t="s">
        <v>75</v>
      </c>
      <c r="C16" s="29"/>
      <c r="D16" s="29"/>
      <c r="E16" s="29"/>
      <c r="F16" s="30"/>
      <c r="G16" s="23">
        <f>SUM(C16:F16)</f>
        <v>0</v>
      </c>
    </row>
    <row r="17" spans="1:7" ht="19.5" customHeight="1">
      <c r="A17" s="21"/>
      <c r="B17" s="14" t="s">
        <v>75</v>
      </c>
      <c r="C17" s="29"/>
      <c r="D17" s="29"/>
      <c r="E17" s="29"/>
      <c r="F17" s="30"/>
      <c r="G17" s="23">
        <f>SUM(C17:F17)</f>
        <v>0</v>
      </c>
    </row>
    <row r="18" spans="1:10" ht="19.5" customHeight="1">
      <c r="A18" s="21"/>
      <c r="B18" s="10"/>
      <c r="C18" s="29"/>
      <c r="D18" s="29"/>
      <c r="E18" s="29"/>
      <c r="F18" s="31"/>
      <c r="G18" s="22"/>
      <c r="J18" s="108" t="s">
        <v>138</v>
      </c>
    </row>
    <row r="19" spans="1:10" ht="19.5" customHeight="1">
      <c r="A19" s="21"/>
      <c r="B19" s="15" t="s">
        <v>15</v>
      </c>
      <c r="C19" s="29"/>
      <c r="D19" s="29"/>
      <c r="E19" s="29"/>
      <c r="F19" s="31"/>
      <c r="G19" s="22"/>
      <c r="J19" s="108"/>
    </row>
    <row r="20" spans="1:10" ht="34.5" customHeight="1">
      <c r="A20" s="21"/>
      <c r="B20" s="109" t="s">
        <v>76</v>
      </c>
      <c r="C20" s="109"/>
      <c r="D20" s="109"/>
      <c r="E20" s="109"/>
      <c r="F20" s="110"/>
      <c r="G20" s="22"/>
      <c r="J20" s="92" t="s">
        <v>139</v>
      </c>
    </row>
    <row r="21" spans="1:10" ht="19.5" customHeight="1">
      <c r="A21" s="21"/>
      <c r="B21" s="75" t="s">
        <v>13</v>
      </c>
      <c r="C21" s="29"/>
      <c r="D21" s="29"/>
      <c r="E21" s="29"/>
      <c r="F21" s="31"/>
      <c r="G21" s="22"/>
      <c r="J21" s="60" t="s">
        <v>72</v>
      </c>
    </row>
    <row r="22" spans="1:10" ht="19.5" customHeight="1">
      <c r="A22" s="21"/>
      <c r="B22" s="16" t="s">
        <v>1</v>
      </c>
      <c r="C22" s="29">
        <v>3100</v>
      </c>
      <c r="D22" s="29"/>
      <c r="E22" s="29"/>
      <c r="F22" s="30"/>
      <c r="G22" s="23">
        <v>3100</v>
      </c>
      <c r="J22" s="74">
        <f>'F 2 F worksheet'!A19</f>
        <v>3100</v>
      </c>
    </row>
    <row r="23" spans="1:10" ht="19.5" customHeight="1">
      <c r="A23" s="21"/>
      <c r="B23" s="16" t="s">
        <v>2</v>
      </c>
      <c r="C23" s="29">
        <v>390</v>
      </c>
      <c r="D23" s="29"/>
      <c r="E23" s="29"/>
      <c r="F23" s="30"/>
      <c r="G23" s="23">
        <v>390</v>
      </c>
      <c r="J23" s="74">
        <f>'F 2 F worksheet'!A20</f>
        <v>390</v>
      </c>
    </row>
    <row r="24" spans="1:10" ht="19.5" customHeight="1">
      <c r="A24" s="21"/>
      <c r="B24" s="36" t="s">
        <v>74</v>
      </c>
      <c r="C24" s="29">
        <v>331.5</v>
      </c>
      <c r="D24" s="29"/>
      <c r="E24" s="29"/>
      <c r="F24" s="30"/>
      <c r="G24" s="23">
        <v>331.5</v>
      </c>
      <c r="J24" s="74">
        <f>'F 2 F worksheet'!A21</f>
        <v>331.5</v>
      </c>
    </row>
    <row r="25" spans="1:10" ht="19.5" customHeight="1">
      <c r="A25" s="21"/>
      <c r="B25" s="16" t="s">
        <v>3</v>
      </c>
      <c r="C25" s="29"/>
      <c r="D25" s="29"/>
      <c r="E25" s="29"/>
      <c r="F25" s="30"/>
      <c r="G25" s="23">
        <f aca="true" t="shared" si="0" ref="G22:G27">SUM(C25:F25)</f>
        <v>0</v>
      </c>
      <c r="J25" s="74">
        <f>'F 2 F worksheet'!A22</f>
        <v>0</v>
      </c>
    </row>
    <row r="26" spans="1:10" ht="19.5" customHeight="1">
      <c r="A26" s="21"/>
      <c r="B26" s="16" t="s">
        <v>4</v>
      </c>
      <c r="C26" s="29">
        <v>75</v>
      </c>
      <c r="D26" s="29"/>
      <c r="E26" s="29"/>
      <c r="F26" s="30"/>
      <c r="G26" s="23">
        <v>75</v>
      </c>
      <c r="J26" s="74">
        <f>'F 2 F worksheet'!A23+'F 2 F worksheet'!A25+'F 2 F worksheet'!A26</f>
        <v>75</v>
      </c>
    </row>
    <row r="27" spans="1:10" ht="19.5" customHeight="1">
      <c r="A27" s="21"/>
      <c r="B27" s="16" t="s">
        <v>5</v>
      </c>
      <c r="C27" s="29">
        <v>25</v>
      </c>
      <c r="D27" s="29"/>
      <c r="E27" s="29"/>
      <c r="F27" s="30"/>
      <c r="G27" s="23">
        <v>25</v>
      </c>
      <c r="J27" s="74">
        <f>'F 2 F worksheet'!A24</f>
        <v>25</v>
      </c>
    </row>
    <row r="28" spans="1:7" ht="19.5" customHeight="1">
      <c r="A28" s="21"/>
      <c r="B28" s="10"/>
      <c r="C28" s="29"/>
      <c r="D28" s="29"/>
      <c r="E28" s="29"/>
      <c r="F28" s="31"/>
      <c r="G28" s="22"/>
    </row>
    <row r="29" spans="1:10" ht="19.5" customHeight="1">
      <c r="A29" s="21"/>
      <c r="B29" s="111" t="s">
        <v>103</v>
      </c>
      <c r="C29" s="111"/>
      <c r="D29" s="111"/>
      <c r="E29" s="111"/>
      <c r="F29" s="112"/>
      <c r="G29" s="22"/>
      <c r="J29" s="60" t="s">
        <v>71</v>
      </c>
    </row>
    <row r="30" spans="1:10" ht="19.5" customHeight="1">
      <c r="A30" s="21"/>
      <c r="B30" s="16" t="s">
        <v>1</v>
      </c>
      <c r="C30" s="29"/>
      <c r="D30" s="29"/>
      <c r="E30" s="29"/>
      <c r="F30" s="30">
        <v>1861</v>
      </c>
      <c r="G30" s="23">
        <v>1861</v>
      </c>
      <c r="J30" s="29">
        <f>'CSC worksheet'!A13</f>
        <v>1861</v>
      </c>
    </row>
    <row r="31" spans="1:10" ht="19.5" customHeight="1">
      <c r="A31" s="21"/>
      <c r="B31" s="16" t="s">
        <v>2</v>
      </c>
      <c r="C31" s="29"/>
      <c r="D31" s="29"/>
      <c r="E31" s="29"/>
      <c r="F31" s="30">
        <v>292.5</v>
      </c>
      <c r="G31" s="23">
        <v>292.5</v>
      </c>
      <c r="J31" s="29">
        <f>'CSC worksheet'!A14</f>
        <v>292.5</v>
      </c>
    </row>
    <row r="32" spans="1:10" ht="19.5" customHeight="1">
      <c r="A32" s="21"/>
      <c r="B32" s="36" t="s">
        <v>73</v>
      </c>
      <c r="C32" s="29"/>
      <c r="D32" s="29"/>
      <c r="E32" s="29"/>
      <c r="F32" s="30">
        <v>310.5</v>
      </c>
      <c r="G32" s="23">
        <v>310.5</v>
      </c>
      <c r="J32" s="29">
        <f>'CSC worksheet'!A15</f>
        <v>310.5</v>
      </c>
    </row>
    <row r="33" spans="1:10" ht="19.5" customHeight="1">
      <c r="A33" s="21"/>
      <c r="B33" s="16" t="s">
        <v>3</v>
      </c>
      <c r="C33" s="29"/>
      <c r="D33" s="29"/>
      <c r="E33" s="29"/>
      <c r="F33" s="30"/>
      <c r="G33" s="23">
        <f aca="true" t="shared" si="1" ref="G30:G35">SUM(C33:F33)</f>
        <v>0</v>
      </c>
      <c r="J33" s="29">
        <f>'CSC worksheet'!A16</f>
        <v>0</v>
      </c>
    </row>
    <row r="34" spans="1:10" ht="19.5" customHeight="1">
      <c r="A34" s="21"/>
      <c r="B34" s="16" t="s">
        <v>4</v>
      </c>
      <c r="C34" s="29"/>
      <c r="D34" s="29"/>
      <c r="E34" s="29"/>
      <c r="F34" s="30">
        <v>75</v>
      </c>
      <c r="G34" s="23">
        <v>75</v>
      </c>
      <c r="J34" s="29">
        <f>'CSC worksheet'!A17+'CSC worksheet'!A19+'CSC worksheet'!A20</f>
        <v>75</v>
      </c>
    </row>
    <row r="35" spans="1:10" ht="19.5" customHeight="1" thickBot="1">
      <c r="A35" s="21"/>
      <c r="B35" s="17" t="s">
        <v>5</v>
      </c>
      <c r="C35" s="32"/>
      <c r="D35" s="32"/>
      <c r="E35" s="32"/>
      <c r="F35" s="33"/>
      <c r="G35" s="23">
        <f t="shared" si="1"/>
        <v>0</v>
      </c>
      <c r="J35" s="29">
        <f>'CSC worksheet'!A18</f>
        <v>0</v>
      </c>
    </row>
    <row r="36" spans="1:7" ht="19.5" customHeight="1" thickBot="1">
      <c r="A36" s="21"/>
      <c r="B36" s="11" t="s">
        <v>25</v>
      </c>
      <c r="C36" s="24">
        <f>SUM(C10:C35)</f>
        <v>3921.5</v>
      </c>
      <c r="D36" s="24">
        <f>SUM(D10:D35)</f>
        <v>0</v>
      </c>
      <c r="E36" s="24">
        <f>SUM(E10:E35)</f>
        <v>0</v>
      </c>
      <c r="F36" s="25">
        <f>SUM(F10:F35)</f>
        <v>2539</v>
      </c>
      <c r="G36" s="26">
        <f>SUM(G10:G35)</f>
        <v>6577.62</v>
      </c>
    </row>
    <row r="37" spans="1:5" ht="13.5" thickTop="1">
      <c r="A37" s="3"/>
      <c r="B37" s="37"/>
      <c r="C37" s="3"/>
      <c r="D37" s="3"/>
      <c r="E37" s="3"/>
    </row>
    <row r="38" spans="2:4" ht="12.75">
      <c r="B38" s="35" t="s">
        <v>20</v>
      </c>
      <c r="C38" s="134">
        <v>43346</v>
      </c>
      <c r="D38" s="13"/>
    </row>
    <row r="39" ht="12.75">
      <c r="B39" s="38" t="s">
        <v>23</v>
      </c>
    </row>
    <row r="40" ht="12.75">
      <c r="B40" s="43" t="s">
        <v>46</v>
      </c>
    </row>
  </sheetData>
  <sheetProtection/>
  <mergeCells count="11">
    <mergeCell ref="J18:J19"/>
    <mergeCell ref="B20:F20"/>
    <mergeCell ref="B29:F29"/>
    <mergeCell ref="B13:F13"/>
    <mergeCell ref="B1:G1"/>
    <mergeCell ref="B7:G7"/>
    <mergeCell ref="C2:G2"/>
    <mergeCell ref="C3:G3"/>
    <mergeCell ref="C4:G4"/>
    <mergeCell ref="C6:G6"/>
    <mergeCell ref="C5:G5"/>
  </mergeCells>
  <printOptions gridLines="1"/>
  <pageMargins left="0.25" right="0.25" top="0.25" bottom="0.4" header="0" footer="0.25"/>
  <pageSetup fitToHeight="1" fitToWidth="1" horizontalDpi="600" verticalDpi="600" orientation="portrait" scale="94"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3">
      <selection activeCell="C31" sqref="C31"/>
    </sheetView>
  </sheetViews>
  <sheetFormatPr defaultColWidth="9.140625" defaultRowHeight="12.75"/>
  <cols>
    <col min="1" max="1" width="11.8515625" style="0" customWidth="1"/>
    <col min="2" max="2" width="25.28125" style="0" customWidth="1"/>
    <col min="3" max="3" width="10.00390625" style="0" customWidth="1"/>
    <col min="4" max="4" width="17.00390625" style="0" customWidth="1"/>
    <col min="5" max="5" width="10.7109375" style="0" bestFit="1" customWidth="1"/>
    <col min="6" max="6" width="50.7109375" style="0" customWidth="1"/>
  </cols>
  <sheetData>
    <row r="1" spans="1:6" ht="12.75">
      <c r="A1" s="128" t="s">
        <v>47</v>
      </c>
      <c r="B1" s="128"/>
      <c r="C1" s="128"/>
      <c r="D1" s="128"/>
      <c r="E1" s="128"/>
      <c r="F1" s="128"/>
    </row>
    <row r="2" spans="1:6" ht="24.75" customHeight="1">
      <c r="A2" s="115" t="s">
        <v>48</v>
      </c>
      <c r="B2" s="115"/>
      <c r="C2" s="115"/>
      <c r="D2" s="115"/>
      <c r="E2" s="115"/>
      <c r="F2" s="115"/>
    </row>
    <row r="3" spans="2:6" ht="36.75" customHeight="1">
      <c r="B3" s="115" t="s">
        <v>43</v>
      </c>
      <c r="C3" s="115"/>
      <c r="D3" s="115"/>
      <c r="E3" s="115"/>
      <c r="F3" s="115"/>
    </row>
    <row r="4" spans="1:6" ht="16.5" customHeight="1">
      <c r="A4" s="126" t="s">
        <v>50</v>
      </c>
      <c r="B4" s="126"/>
      <c r="C4" s="130" t="s">
        <v>142</v>
      </c>
      <c r="D4" s="124"/>
      <c r="E4" s="124"/>
      <c r="F4" s="42"/>
    </row>
    <row r="5" spans="1:6" ht="16.5" customHeight="1">
      <c r="A5" s="126" t="s">
        <v>52</v>
      </c>
      <c r="B5" s="126"/>
      <c r="C5" s="130" t="s">
        <v>143</v>
      </c>
      <c r="D5" s="124"/>
      <c r="E5" s="124"/>
      <c r="F5" s="42"/>
    </row>
    <row r="6" spans="1:6" ht="16.5" customHeight="1">
      <c r="A6" s="126" t="s">
        <v>49</v>
      </c>
      <c r="B6" s="126"/>
      <c r="C6" s="125">
        <v>43346</v>
      </c>
      <c r="D6" s="125"/>
      <c r="E6" s="125"/>
      <c r="F6" s="42"/>
    </row>
    <row r="7" spans="1:6" ht="24.75" customHeight="1">
      <c r="A7" s="129" t="s">
        <v>51</v>
      </c>
      <c r="B7" s="129"/>
      <c r="C7" s="131">
        <v>43497</v>
      </c>
      <c r="D7" s="125"/>
      <c r="E7" s="125"/>
      <c r="F7" s="42"/>
    </row>
    <row r="9" spans="1:6" ht="25.5" customHeight="1">
      <c r="A9" s="45"/>
      <c r="B9" s="115" t="s">
        <v>30</v>
      </c>
      <c r="C9" s="115"/>
      <c r="D9">
        <v>6</v>
      </c>
      <c r="E9" s="108">
        <v>2018</v>
      </c>
      <c r="F9" s="108"/>
    </row>
    <row r="10" spans="1:6" ht="12.75">
      <c r="A10" s="45"/>
      <c r="B10" s="42" t="s">
        <v>38</v>
      </c>
      <c r="C10" s="41"/>
      <c r="D10">
        <v>0</v>
      </c>
      <c r="E10" s="127" t="s">
        <v>28</v>
      </c>
      <c r="F10" s="127"/>
    </row>
    <row r="11" spans="1:6" ht="12.75">
      <c r="A11" s="46"/>
      <c r="B11" s="115" t="s">
        <v>44</v>
      </c>
      <c r="C11" s="115"/>
      <c r="D11">
        <v>6</v>
      </c>
      <c r="E11" s="40">
        <v>0.545</v>
      </c>
      <c r="F11" s="41" t="s">
        <v>3</v>
      </c>
    </row>
    <row r="12" spans="1:6" ht="25.5" customHeight="1">
      <c r="A12" s="44"/>
      <c r="B12" s="115" t="s">
        <v>27</v>
      </c>
      <c r="C12" s="115"/>
      <c r="D12">
        <v>2.5</v>
      </c>
      <c r="E12" s="39">
        <v>51</v>
      </c>
      <c r="F12" s="41" t="s">
        <v>29</v>
      </c>
    </row>
    <row r="13" spans="1:6" ht="25.5" customHeight="1">
      <c r="A13" s="45"/>
      <c r="B13" s="115" t="s">
        <v>31</v>
      </c>
      <c r="C13" s="115"/>
      <c r="D13">
        <v>2</v>
      </c>
      <c r="E13" s="124"/>
      <c r="F13" s="124"/>
    </row>
    <row r="14" spans="1:9" ht="39" customHeight="1">
      <c r="A14" s="45"/>
      <c r="B14" s="115" t="s">
        <v>112</v>
      </c>
      <c r="C14" s="115"/>
      <c r="D14">
        <v>6</v>
      </c>
      <c r="H14">
        <v>106.97</v>
      </c>
      <c r="I14" s="91" t="s">
        <v>145</v>
      </c>
    </row>
    <row r="15" spans="1:9" ht="24" customHeight="1">
      <c r="A15" s="45"/>
      <c r="B15" s="115" t="s">
        <v>58</v>
      </c>
      <c r="C15" s="115"/>
      <c r="D15">
        <v>4</v>
      </c>
      <c r="H15" s="132">
        <v>1731</v>
      </c>
      <c r="I15" s="91" t="s">
        <v>146</v>
      </c>
    </row>
    <row r="16" spans="3:9" ht="12.75">
      <c r="C16" s="120" t="s">
        <v>53</v>
      </c>
      <c r="F16" t="s">
        <v>34</v>
      </c>
      <c r="G16" s="91" t="s">
        <v>149</v>
      </c>
      <c r="H16">
        <v>922</v>
      </c>
      <c r="I16" s="91" t="s">
        <v>147</v>
      </c>
    </row>
    <row r="17" spans="1:12" ht="12.75" customHeight="1" thickBot="1">
      <c r="A17" t="s">
        <v>26</v>
      </c>
      <c r="C17" s="120"/>
      <c r="F17" s="121" t="s">
        <v>57</v>
      </c>
      <c r="H17" s="133">
        <v>314</v>
      </c>
      <c r="I17" s="91" t="s">
        <v>148</v>
      </c>
      <c r="L17" s="91"/>
    </row>
    <row r="18" spans="1:9" ht="12.75" customHeight="1" thickTop="1">
      <c r="A18" s="47"/>
      <c r="B18" t="s">
        <v>41</v>
      </c>
      <c r="C18" s="120"/>
      <c r="E18" t="s">
        <v>32</v>
      </c>
      <c r="F18" s="122"/>
      <c r="H18" s="132">
        <f>SUM(H14:H17)</f>
        <v>3073.9700000000003</v>
      </c>
      <c r="I18" s="91"/>
    </row>
    <row r="19" spans="1:6" ht="24.75" customHeight="1">
      <c r="A19" s="48">
        <v>3100</v>
      </c>
      <c r="B19" s="16" t="s">
        <v>1</v>
      </c>
      <c r="C19" s="50">
        <v>400</v>
      </c>
      <c r="D19" s="51" t="s">
        <v>45</v>
      </c>
      <c r="E19" s="52">
        <v>1000</v>
      </c>
      <c r="F19" s="53" t="s">
        <v>54</v>
      </c>
    </row>
    <row r="20" spans="1:8" ht="26.25">
      <c r="A20" s="89">
        <v>390</v>
      </c>
      <c r="B20" s="16" t="s">
        <v>2</v>
      </c>
      <c r="C20" s="50">
        <v>130</v>
      </c>
      <c r="D20" s="123" t="s">
        <v>36</v>
      </c>
      <c r="E20" s="123"/>
      <c r="F20" s="55" t="s">
        <v>39</v>
      </c>
      <c r="H20" s="91" t="s">
        <v>150</v>
      </c>
    </row>
    <row r="21" spans="1:8" ht="26.25">
      <c r="A21" s="48">
        <v>331.5</v>
      </c>
      <c r="B21" s="36" t="s">
        <v>21</v>
      </c>
      <c r="C21" s="50"/>
      <c r="D21" s="56"/>
      <c r="E21" s="57">
        <f>E12</f>
        <v>51</v>
      </c>
      <c r="F21" s="55" t="s">
        <v>55</v>
      </c>
      <c r="H21" s="91" t="s">
        <v>151</v>
      </c>
    </row>
    <row r="22" spans="1:6" ht="12.75">
      <c r="A22" s="48">
        <v>0</v>
      </c>
      <c r="B22" s="16" t="s">
        <v>3</v>
      </c>
      <c r="C22" s="59">
        <v>50</v>
      </c>
      <c r="D22" s="90" t="s">
        <v>137</v>
      </c>
      <c r="E22" s="58">
        <f>E11</f>
        <v>0.545</v>
      </c>
      <c r="F22" s="53" t="s">
        <v>40</v>
      </c>
    </row>
    <row r="23" spans="1:6" ht="12.75">
      <c r="A23" s="48">
        <v>75</v>
      </c>
      <c r="B23" s="16" t="s">
        <v>4</v>
      </c>
      <c r="C23" s="50">
        <v>75</v>
      </c>
      <c r="D23" s="54" t="s">
        <v>33</v>
      </c>
      <c r="E23" s="54"/>
      <c r="F23" s="53" t="s">
        <v>35</v>
      </c>
    </row>
    <row r="24" spans="1:6" ht="26.25">
      <c r="A24" s="48">
        <v>25</v>
      </c>
      <c r="B24" s="16" t="s">
        <v>5</v>
      </c>
      <c r="C24" s="50">
        <v>10</v>
      </c>
      <c r="D24" s="123" t="s">
        <v>37</v>
      </c>
      <c r="E24" s="123"/>
      <c r="F24" s="53" t="s">
        <v>56</v>
      </c>
    </row>
    <row r="25" spans="1:6" ht="12.75">
      <c r="A25" s="49"/>
      <c r="B25" s="116" t="s">
        <v>42</v>
      </c>
      <c r="C25" s="117"/>
      <c r="D25" s="117"/>
      <c r="E25" s="117"/>
      <c r="F25" s="117"/>
    </row>
    <row r="26" spans="1:6" ht="12.75">
      <c r="A26" s="49"/>
      <c r="B26" s="118"/>
      <c r="C26" s="119"/>
      <c r="D26" s="119"/>
      <c r="E26" s="119"/>
      <c r="F26" s="119"/>
    </row>
  </sheetData>
  <sheetProtection/>
  <mergeCells count="26">
    <mergeCell ref="B15:C15"/>
    <mergeCell ref="B11:C11"/>
    <mergeCell ref="E10:F10"/>
    <mergeCell ref="E13:F13"/>
    <mergeCell ref="A1:F1"/>
    <mergeCell ref="A2:F2"/>
    <mergeCell ref="A4:B4"/>
    <mergeCell ref="A6:B6"/>
    <mergeCell ref="A7:B7"/>
    <mergeCell ref="C5:E5"/>
    <mergeCell ref="C4:E4"/>
    <mergeCell ref="C6:E6"/>
    <mergeCell ref="C7:E7"/>
    <mergeCell ref="A5:B5"/>
    <mergeCell ref="E9:F9"/>
    <mergeCell ref="B9:C9"/>
    <mergeCell ref="B12:C12"/>
    <mergeCell ref="B13:C13"/>
    <mergeCell ref="B14:C14"/>
    <mergeCell ref="B3:F3"/>
    <mergeCell ref="B25:F25"/>
    <mergeCell ref="B26:F26"/>
    <mergeCell ref="C16:C18"/>
    <mergeCell ref="F17:F18"/>
    <mergeCell ref="D24:E24"/>
    <mergeCell ref="D20:E20"/>
  </mergeCells>
  <printOptions/>
  <pageMargins left="0.7" right="0.7" top="0.75" bottom="0.75" header="0.3" footer="0.3"/>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7">
      <selection activeCell="A18" sqref="A18"/>
    </sheetView>
  </sheetViews>
  <sheetFormatPr defaultColWidth="9.140625" defaultRowHeight="12.75"/>
  <cols>
    <col min="1" max="1" width="10.8515625" style="0" bestFit="1" customWidth="1"/>
    <col min="2" max="2" width="25.28125" style="0" customWidth="1"/>
    <col min="4" max="4" width="16.28125" style="0" customWidth="1"/>
    <col min="5" max="5" width="10.7109375" style="0" bestFit="1" customWidth="1"/>
    <col min="6" max="6" width="50.7109375" style="0" customWidth="1"/>
  </cols>
  <sheetData>
    <row r="1" spans="1:6" ht="12.75">
      <c r="A1" s="115" t="s">
        <v>68</v>
      </c>
      <c r="B1" s="115"/>
      <c r="C1" s="115"/>
      <c r="D1" s="115"/>
      <c r="E1" s="115"/>
      <c r="F1" s="115"/>
    </row>
    <row r="2" spans="1:6" ht="12.75">
      <c r="A2" s="115" t="s">
        <v>69</v>
      </c>
      <c r="B2" s="115"/>
      <c r="C2" s="115"/>
      <c r="D2" s="115"/>
      <c r="E2" s="115"/>
      <c r="F2" s="115"/>
    </row>
    <row r="3" spans="2:6" ht="36.75" customHeight="1">
      <c r="B3" s="115" t="s">
        <v>59</v>
      </c>
      <c r="C3" s="115"/>
      <c r="D3" s="115"/>
      <c r="E3" s="115"/>
      <c r="F3" s="115"/>
    </row>
    <row r="4" spans="1:6" ht="12.75">
      <c r="A4" s="128"/>
      <c r="B4" s="128"/>
      <c r="C4" s="128"/>
      <c r="D4" s="128"/>
      <c r="E4" s="128"/>
      <c r="F4" s="128"/>
    </row>
    <row r="5" spans="1:6" ht="26.25" customHeight="1">
      <c r="A5" s="73">
        <v>1</v>
      </c>
      <c r="B5" s="115" t="s">
        <v>66</v>
      </c>
      <c r="C5" s="115"/>
      <c r="E5" s="108">
        <v>2018</v>
      </c>
      <c r="F5" s="108"/>
    </row>
    <row r="6" spans="1:6" ht="39" customHeight="1">
      <c r="A6" s="73">
        <v>1</v>
      </c>
      <c r="B6" s="115" t="s">
        <v>70</v>
      </c>
      <c r="C6" s="115"/>
      <c r="E6" s="127" t="s">
        <v>28</v>
      </c>
      <c r="F6" s="127"/>
    </row>
    <row r="7" spans="1:6" ht="39" customHeight="1">
      <c r="A7" s="73">
        <v>1</v>
      </c>
      <c r="B7" s="115" t="s">
        <v>77</v>
      </c>
      <c r="C7" s="115"/>
      <c r="E7" s="76">
        <v>0.545</v>
      </c>
      <c r="F7" s="77" t="s">
        <v>3</v>
      </c>
    </row>
    <row r="8" spans="1:6" ht="39" customHeight="1">
      <c r="A8" s="73"/>
      <c r="B8" s="115" t="s">
        <v>60</v>
      </c>
      <c r="C8" s="115"/>
      <c r="E8" s="78">
        <v>69</v>
      </c>
      <c r="F8" s="80" t="s">
        <v>109</v>
      </c>
    </row>
    <row r="9" spans="1:6" ht="24" customHeight="1">
      <c r="A9" s="73"/>
      <c r="B9" s="115" t="s">
        <v>67</v>
      </c>
      <c r="C9" s="115"/>
      <c r="E9" s="124"/>
      <c r="F9" s="124"/>
    </row>
    <row r="11" spans="1:3" ht="12.75">
      <c r="A11" t="s">
        <v>26</v>
      </c>
      <c r="C11" t="s">
        <v>61</v>
      </c>
    </row>
    <row r="12" spans="1:6" ht="12.75">
      <c r="A12" s="61">
        <f>IF(ISBLANK(A5),ROUND(SUM(A13:A20),0),0)</f>
        <v>0</v>
      </c>
      <c r="B12" t="s">
        <v>41</v>
      </c>
      <c r="C12" t="s">
        <v>62</v>
      </c>
      <c r="D12" t="s">
        <v>32</v>
      </c>
      <c r="F12" t="s">
        <v>34</v>
      </c>
    </row>
    <row r="13" spans="1:7" ht="37.5" customHeight="1">
      <c r="A13" s="62">
        <v>1861</v>
      </c>
      <c r="B13" s="16" t="s">
        <v>1</v>
      </c>
      <c r="C13" s="63">
        <v>600</v>
      </c>
      <c r="D13" s="64" t="s">
        <v>45</v>
      </c>
      <c r="E13" s="65">
        <v>1000</v>
      </c>
      <c r="F13" s="4" t="s">
        <v>63</v>
      </c>
      <c r="G13" s="91" t="s">
        <v>154</v>
      </c>
    </row>
    <row r="14" spans="1:7" ht="26.25">
      <c r="A14" s="62">
        <v>292.5</v>
      </c>
      <c r="B14" s="16" t="s">
        <v>2</v>
      </c>
      <c r="C14" s="63">
        <v>130</v>
      </c>
      <c r="D14" s="128" t="s">
        <v>36</v>
      </c>
      <c r="E14" s="128"/>
      <c r="F14" s="66" t="s">
        <v>110</v>
      </c>
      <c r="G14" s="91" t="s">
        <v>152</v>
      </c>
    </row>
    <row r="15" spans="1:7" ht="26.25">
      <c r="A15" s="62">
        <v>310.5</v>
      </c>
      <c r="B15" s="36" t="s">
        <v>21</v>
      </c>
      <c r="C15" s="63"/>
      <c r="D15" s="67">
        <f>E8</f>
        <v>69</v>
      </c>
      <c r="E15" s="41"/>
      <c r="F15" s="66" t="s">
        <v>64</v>
      </c>
      <c r="G15" s="91" t="s">
        <v>153</v>
      </c>
    </row>
    <row r="16" spans="1:6" ht="26.25">
      <c r="A16" s="62">
        <f>IF(ISBLANK(A5),2*D16*C16*(1+IF(A9&gt;0,1,0)),0)</f>
        <v>0</v>
      </c>
      <c r="B16" s="16" t="s">
        <v>3</v>
      </c>
      <c r="C16" s="79">
        <v>50</v>
      </c>
      <c r="D16" s="68">
        <f>E7</f>
        <v>0.545</v>
      </c>
      <c r="E16" s="41"/>
      <c r="F16" s="4" t="s">
        <v>111</v>
      </c>
    </row>
    <row r="17" spans="1:6" ht="12.75">
      <c r="A17" s="62">
        <v>75</v>
      </c>
      <c r="B17" s="16" t="s">
        <v>4</v>
      </c>
      <c r="C17" s="63">
        <v>75</v>
      </c>
      <c r="D17" s="41" t="s">
        <v>33</v>
      </c>
      <c r="E17" s="41"/>
      <c r="F17" s="4"/>
    </row>
    <row r="18" spans="1:6" ht="26.25">
      <c r="A18" s="62">
        <f>IF(ISBLANK(A5),C18*(5+IF(A8=1,1,0)+IF(A7=1,0,1)+IF(ISBLANK(A6),1,0)),0)</f>
        <v>0</v>
      </c>
      <c r="B18" s="16" t="s">
        <v>5</v>
      </c>
      <c r="C18" s="63">
        <v>10</v>
      </c>
      <c r="D18" s="128" t="s">
        <v>37</v>
      </c>
      <c r="E18" s="128"/>
      <c r="F18" s="4" t="s">
        <v>65</v>
      </c>
    </row>
    <row r="19" spans="1:2" ht="12.75">
      <c r="A19" s="69"/>
      <c r="B19" s="70" t="s">
        <v>42</v>
      </c>
    </row>
    <row r="20" spans="1:2" ht="12.75">
      <c r="A20" s="71"/>
      <c r="B20" s="72"/>
    </row>
  </sheetData>
  <sheetProtection/>
  <mergeCells count="14">
    <mergeCell ref="D14:E14"/>
    <mergeCell ref="D18:E18"/>
    <mergeCell ref="A4:F4"/>
    <mergeCell ref="A2:F2"/>
    <mergeCell ref="B3:F3"/>
    <mergeCell ref="B5:C5"/>
    <mergeCell ref="E5:F5"/>
    <mergeCell ref="B6:C6"/>
    <mergeCell ref="E6:F6"/>
    <mergeCell ref="B7:C7"/>
    <mergeCell ref="A1:F1"/>
    <mergeCell ref="B8:C8"/>
    <mergeCell ref="B9:C9"/>
    <mergeCell ref="E9:F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Judi;Lou</dc:creator>
  <cp:keywords/>
  <dc:description/>
  <cp:lastModifiedBy>Linda A</cp:lastModifiedBy>
  <cp:lastPrinted>2018-06-06T19:34:04Z</cp:lastPrinted>
  <dcterms:created xsi:type="dcterms:W3CDTF">2009-07-04T21:38:28Z</dcterms:created>
  <dcterms:modified xsi:type="dcterms:W3CDTF">2018-09-03T21:21:49Z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