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Dolly\Desktop\CoDA\CSC Group 2020\CSC Delegate Packet 2020\Everything Not A Motion\Forms\"/>
    </mc:Choice>
  </mc:AlternateContent>
  <xr:revisionPtr revIDLastSave="0" documentId="8_{EF749CD4-19B7-4FCC-9846-83B4A5BEE7AA}" xr6:coauthVersionLast="45" xr6:coauthVersionMax="45" xr10:uidLastSave="{00000000-0000-0000-0000-000000000000}"/>
  <workbookProtection workbookPassword="A6CD" lockStructure="1" lockWindows="1"/>
  <bookViews>
    <workbookView xWindow="-120" yWindow="-120" windowWidth="19440" windowHeight="14040" activeTab="1" xr2:uid="{00000000-000D-0000-FFFF-FFFF00000000}"/>
  </bookViews>
  <sheets>
    <sheet name="Cover Letter" sheetId="5" r:id="rId1"/>
    <sheet name="Budget Form" sheetId="1" r:id="rId2"/>
    <sheet name="F 2 F Worksheet" sheetId="2" r:id="rId3"/>
    <sheet name="CSC Worksheet" sheetId="4" r:id="rId4"/>
  </sheets>
  <definedNames>
    <definedName name="_xlnm.Print_Area" localSheetId="1">'Budget Form'!$A$1:$G$40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4" l="1"/>
  <c r="A21" i="2"/>
  <c r="A17" i="4" l="1"/>
  <c r="J35" i="1"/>
  <c r="J31" i="1"/>
  <c r="A25" i="2"/>
  <c r="J27" i="1"/>
  <c r="A24" i="2"/>
  <c r="J26" i="1"/>
  <c r="J23" i="1"/>
  <c r="A20" i="2"/>
  <c r="J22" i="1"/>
  <c r="A12" i="4"/>
  <c r="J30" i="1"/>
  <c r="G15" i="1"/>
  <c r="G10" i="1"/>
  <c r="G11" i="1"/>
  <c r="G12" i="1"/>
  <c r="G14" i="1"/>
  <c r="G16" i="1"/>
  <c r="G17" i="1"/>
  <c r="G22" i="1"/>
  <c r="G23" i="1"/>
  <c r="G24" i="1"/>
  <c r="G25" i="1"/>
  <c r="G26" i="1"/>
  <c r="G27" i="1"/>
  <c r="G30" i="1"/>
  <c r="G31" i="1"/>
  <c r="G32" i="1"/>
  <c r="G33" i="1"/>
  <c r="G34" i="1"/>
  <c r="G35" i="1"/>
  <c r="G36" i="1"/>
  <c r="E23" i="2"/>
  <c r="A23" i="2" s="1"/>
  <c r="J25" i="1"/>
  <c r="E22" i="2"/>
  <c r="A22" i="2" s="1"/>
  <c r="J24" i="1" s="1"/>
  <c r="D15" i="4"/>
  <c r="A15" i="4"/>
  <c r="J33" i="1"/>
  <c r="D14" i="4"/>
  <c r="A14" i="4"/>
  <c r="J32" i="1" s="1"/>
  <c r="E36" i="1"/>
  <c r="A16" i="4"/>
  <c r="J34" i="1"/>
  <c r="C36" i="1"/>
  <c r="D36" i="1"/>
  <c r="F36" i="1"/>
  <c r="A11" i="4"/>
  <c r="A19" i="2"/>
</calcChain>
</file>

<file path=xl/sharedStrings.xml><?xml version="1.0" encoding="utf-8"?>
<sst xmlns="http://schemas.openxmlformats.org/spreadsheetml/2006/main" count="180" uniqueCount="141">
  <si>
    <t>Dear committee,</t>
  </si>
  <si>
    <t>June, 2020</t>
  </si>
  <si>
    <t>The Finance Committee would like you to use the forms on the other tabs of this workbook to build your budget for next year (2021).  If you are listed in the Liaison Table below to have a face to face in 2021, please submit a budget for a committee F2F.  If your committee desires a F2F but are not scheduled in 2021, you may submit a budget, but it may not be included in the compiled budget.   If your committee has a pressing need for a F2F and are not in next years schedule, please submit your reasons with your F2F budget request.  The face to face budgets will be combined into the general expense budget and apportioned out to committees as they submit their Application-Financial Meeting Approval Form (Application-FMAF) due by January 31, 2021. Please schedule your F2F to be completed by December first so that we can complete reimbursements by the end of the physical year on December 31, 2021.</t>
  </si>
  <si>
    <t>If you have any questions, please contact your Finance Liaison.  See list below.</t>
  </si>
  <si>
    <t xml:space="preserve">Respectfully, </t>
  </si>
  <si>
    <t xml:space="preserve">The Finance Committee of CoDA, Inc.  finance@coda.org </t>
  </si>
  <si>
    <t>New rotation?</t>
  </si>
  <si>
    <t>Committee</t>
  </si>
  <si>
    <t xml:space="preserve">June, 2019 </t>
  </si>
  <si>
    <t>Finance Liaison</t>
  </si>
  <si>
    <t>Yr in Rotation</t>
  </si>
  <si>
    <r>
      <t>1)</t>
    </r>
    <r>
      <rPr>
        <sz val="7"/>
        <rFont val="Times New Roman"/>
        <family val="1"/>
      </rPr>
      <t xml:space="preserve">      </t>
    </r>
    <r>
      <rPr>
        <sz val="12"/>
        <rFont val="Arial"/>
        <family val="2"/>
      </rPr>
      <t xml:space="preserve">Board: </t>
    </r>
  </si>
  <si>
    <t>Lou</t>
  </si>
  <si>
    <t>Yearly x2</t>
  </si>
  <si>
    <r>
      <t>2)</t>
    </r>
    <r>
      <rPr>
        <sz val="7"/>
        <rFont val="Times New Roman"/>
        <family val="1"/>
      </rPr>
      <t xml:space="preserve">      </t>
    </r>
    <r>
      <rPr>
        <sz val="12"/>
        <rFont val="Arial"/>
        <family val="2"/>
      </rPr>
      <t xml:space="preserve">Communications (Comm): </t>
    </r>
  </si>
  <si>
    <t>Rob</t>
  </si>
  <si>
    <t>2023-3</t>
  </si>
  <si>
    <r>
      <t>3)</t>
    </r>
    <r>
      <rPr>
        <sz val="7"/>
        <rFont val="Times New Roman"/>
        <family val="1"/>
      </rPr>
      <t xml:space="preserve">      </t>
    </r>
    <r>
      <rPr>
        <sz val="12"/>
        <rFont val="Arial"/>
        <family val="2"/>
      </rPr>
      <t xml:space="preserve">Co-NNections: </t>
    </r>
  </si>
  <si>
    <t>Kevin</t>
  </si>
  <si>
    <t>2022-3</t>
  </si>
  <si>
    <r>
      <t>4)</t>
    </r>
    <r>
      <rPr>
        <sz val="7"/>
        <rFont val="Times New Roman"/>
        <family val="1"/>
      </rPr>
      <t xml:space="preserve">      </t>
    </r>
    <r>
      <rPr>
        <sz val="12"/>
        <rFont val="Arial"/>
        <family val="2"/>
      </rPr>
      <t xml:space="preserve">Events: </t>
    </r>
  </si>
  <si>
    <t>2022-2</t>
  </si>
  <si>
    <r>
      <t>5)</t>
    </r>
    <r>
      <rPr>
        <sz val="7"/>
        <rFont val="Times New Roman"/>
        <family val="1"/>
      </rPr>
      <t xml:space="preserve">      </t>
    </r>
    <r>
      <rPr>
        <sz val="12"/>
        <rFont val="Arial"/>
        <family val="2"/>
      </rPr>
      <t xml:space="preserve">Finance: </t>
    </r>
  </si>
  <si>
    <t>2023-2</t>
  </si>
  <si>
    <r>
      <t>6)</t>
    </r>
    <r>
      <rPr>
        <sz val="7"/>
        <rFont val="Times New Roman"/>
        <family val="1"/>
      </rPr>
      <t xml:space="preserve">      </t>
    </r>
    <r>
      <rPr>
        <sz val="12"/>
        <rFont val="Arial"/>
        <family val="2"/>
      </rPr>
      <t xml:space="preserve">Hospitals &amp; Institutions (H&amp;I): </t>
    </r>
  </si>
  <si>
    <t>2022-1</t>
  </si>
  <si>
    <r>
      <t>7)</t>
    </r>
    <r>
      <rPr>
        <sz val="7"/>
        <rFont val="Times New Roman"/>
        <family val="1"/>
      </rPr>
      <t xml:space="preserve">      </t>
    </r>
    <r>
      <rPr>
        <sz val="12"/>
        <rFont val="Arial"/>
        <family val="2"/>
      </rPr>
      <t xml:space="preserve">Issues Mediation (IMC): </t>
    </r>
  </si>
  <si>
    <t>2021-1</t>
  </si>
  <si>
    <r>
      <t>8)</t>
    </r>
    <r>
      <rPr>
        <sz val="7"/>
        <rFont val="Times New Roman"/>
        <family val="1"/>
      </rPr>
      <t xml:space="preserve">      </t>
    </r>
    <r>
      <rPr>
        <sz val="12"/>
        <rFont val="Arial"/>
        <family val="2"/>
      </rPr>
      <t xml:space="preserve">Literature: </t>
    </r>
  </si>
  <si>
    <t>2022-4</t>
  </si>
  <si>
    <r>
      <t>9)</t>
    </r>
    <r>
      <rPr>
        <sz val="7"/>
        <rFont val="Times New Roman"/>
        <family val="1"/>
      </rPr>
      <t xml:space="preserve">      </t>
    </r>
    <r>
      <rPr>
        <sz val="12"/>
        <rFont val="Arial"/>
        <family val="2"/>
      </rPr>
      <t xml:space="preserve">Outreach: </t>
    </r>
  </si>
  <si>
    <t>2023-1</t>
  </si>
  <si>
    <r>
      <t>10)</t>
    </r>
    <r>
      <rPr>
        <sz val="7"/>
        <rFont val="Times New Roman"/>
        <family val="1"/>
      </rPr>
      <t xml:space="preserve">   </t>
    </r>
    <r>
      <rPr>
        <sz val="12"/>
        <rFont val="Arial"/>
        <family val="2"/>
      </rPr>
      <t xml:space="preserve">Service Structure (SSC): </t>
    </r>
  </si>
  <si>
    <t>2021-2</t>
  </si>
  <si>
    <r>
      <t>11)</t>
    </r>
    <r>
      <rPr>
        <sz val="7"/>
        <rFont val="Times New Roman"/>
        <family val="1"/>
      </rPr>
      <t xml:space="preserve">   </t>
    </r>
    <r>
      <rPr>
        <sz val="12"/>
        <rFont val="Arial"/>
        <family val="2"/>
      </rPr>
      <t xml:space="preserve">Spanish Outreach (SPO): </t>
    </r>
  </si>
  <si>
    <t>2023-4</t>
  </si>
  <si>
    <r>
      <t>12)</t>
    </r>
    <r>
      <rPr>
        <sz val="7"/>
        <rFont val="Times New Roman"/>
        <family val="1"/>
      </rPr>
      <t xml:space="preserve">   </t>
    </r>
    <r>
      <rPr>
        <sz val="12"/>
        <rFont val="Arial"/>
        <family val="2"/>
      </rPr>
      <t xml:space="preserve">Translation Management (TMC): </t>
    </r>
  </si>
  <si>
    <t>2021-4</t>
  </si>
  <si>
    <r>
      <t>13)</t>
    </r>
    <r>
      <rPr>
        <sz val="7"/>
        <rFont val="Times New Roman"/>
        <family val="1"/>
      </rPr>
      <t xml:space="preserve">   </t>
    </r>
    <r>
      <rPr>
        <sz val="12"/>
        <rFont val="Arial"/>
        <family val="2"/>
      </rPr>
      <t xml:space="preserve">World Connections Committee (WCC): </t>
    </r>
  </si>
  <si>
    <t>2021-3</t>
  </si>
  <si>
    <t>Links:</t>
  </si>
  <si>
    <t>Guidelines for a rotation of face to face CoDA Committee meetings</t>
  </si>
  <si>
    <t xml:space="preserve">or </t>
  </si>
  <si>
    <t>http://coda.org/default/assets/File/2018%20CSC/Guidelines%20for%20a%20rotation%20of%20F2F%20Committee%20meetings%202018%2004%2012.pdf</t>
  </si>
  <si>
    <t>COMMITTEE BUDGET PLANNING DOCUMENT</t>
  </si>
  <si>
    <t>NAME of COMMITTEE :</t>
  </si>
  <si>
    <t>NAME of CHAIR (first name &amp; initial):</t>
  </si>
  <si>
    <t>Chair's email:</t>
  </si>
  <si>
    <t>Chair's Phone #:</t>
  </si>
  <si>
    <t># of committee members:</t>
  </si>
  <si>
    <t xml:space="preserve">     COMMITTEE BUDGET PROPOSAL FOR JANUARY 1, 2021through DECEMBER 31, 2021</t>
  </si>
  <si>
    <t>TYPE of EXPENSE</t>
  </si>
  <si>
    <t xml:space="preserve">Estimated Amount </t>
  </si>
  <si>
    <t>Estimated Amount</t>
  </si>
  <si>
    <t>TOTAL</t>
  </si>
  <si>
    <t>Receipts are required for all reimbursements</t>
  </si>
  <si>
    <t>1st QTR    2021</t>
  </si>
  <si>
    <t>2nd QTR   2021</t>
  </si>
  <si>
    <t>3rd QTR   2021</t>
  </si>
  <si>
    <t>4th  QTR     2021</t>
  </si>
  <si>
    <r>
      <t xml:space="preserve">Postage </t>
    </r>
    <r>
      <rPr>
        <sz val="10"/>
        <rFont val="Arial"/>
        <family val="2"/>
      </rPr>
      <t xml:space="preserve">  (most comm. spend zero)</t>
    </r>
  </si>
  <si>
    <r>
      <t xml:space="preserve">Supplies </t>
    </r>
    <r>
      <rPr>
        <sz val="10"/>
        <rFont val="Arial"/>
        <family val="2"/>
      </rPr>
      <t xml:space="preserve"> (most comm. spend zero)</t>
    </r>
  </si>
  <si>
    <t>(Free conference calls are easy to arrange.  See "Responsibility of Chairs Regarding Finances" [Appendix C of Expense Reimbursement Policy] for details.)</t>
  </si>
  <si>
    <r>
      <t xml:space="preserve">Outside Services </t>
    </r>
    <r>
      <rPr>
        <sz val="10"/>
        <rFont val="Arial"/>
        <family val="2"/>
      </rPr>
      <t xml:space="preserve"> (most comm. spend zero)</t>
    </r>
  </si>
  <si>
    <t>Copying</t>
  </si>
  <si>
    <t>Other (Specify)</t>
  </si>
  <si>
    <t>totals from worksheets</t>
  </si>
  <si>
    <t>Travel for Committee Meetings, as needed:</t>
  </si>
  <si>
    <t>Include only 1) if you are in rotation for a F2F for the coming year                           or 2) you have compelling reason to have a F2F and include that rationalle</t>
  </si>
  <si>
    <t>(Move over into table  at left.)</t>
  </si>
  <si>
    <t>(See your Meeting Planning Document)</t>
  </si>
  <si>
    <t>F2F</t>
  </si>
  <si>
    <t>Airfare</t>
  </si>
  <si>
    <t>Lodging</t>
  </si>
  <si>
    <t>Meals Capped $55/day</t>
  </si>
  <si>
    <t>Mileage (Use $0.14/mile)</t>
  </si>
  <si>
    <t>Misc. Travel</t>
  </si>
  <si>
    <t>Parking</t>
  </si>
  <si>
    <t>Chair's Travel for CoDA Service Conference (CSC) 2021 Ottawa, CA</t>
  </si>
  <si>
    <t>CSC</t>
  </si>
  <si>
    <t>Meals (Use $80.84/day)</t>
  </si>
  <si>
    <t xml:space="preserve">TOTAL EXPENSES </t>
  </si>
  <si>
    <t>Date submitted to Finance Committee:</t>
  </si>
  <si>
    <t>Please submit chair contact information to Finance Committee when you submit this form in case there are questions.</t>
  </si>
  <si>
    <t>Submit to Budget@coda.org 30 days before the start of CSC. (by July 25, 2020)</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</si>
  <si>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</si>
  <si>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</si>
  <si>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</si>
  <si>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</si>
  <si>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</si>
  <si>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Today's date:</t>
  </si>
  <si>
    <t>If used for planning a specific F2F, starting date of F2F:</t>
  </si>
  <si>
    <t>How many Committee Members (CM) will attend?</t>
  </si>
  <si>
    <t>How many CM live within 50 miles of meeting location?  (Locals)</t>
  </si>
  <si>
    <t>How many men are staying in the hotel?</t>
  </si>
  <si>
    <t>Current reimbursement rates</t>
  </si>
  <si>
    <t xml:space="preserve">How many women arestaying in the hotel? </t>
  </si>
  <si>
    <t>Mileage</t>
  </si>
  <si>
    <t>How long will your committee meet (days)?</t>
  </si>
  <si>
    <t>Daily meal allowance cap</t>
  </si>
  <si>
    <t>How many CM will attend from outside North American continent?</t>
  </si>
  <si>
    <t>How many non local CM will travel home on the last day of the meeting?  (Expect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</si>
  <si>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</si>
  <si>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</si>
  <si>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</si>
  <si>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</si>
  <si>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</si>
  <si>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</si>
  <si>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</si>
  <si>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</si>
  <si>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</si>
  <si>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17%</t>
  </si>
  <si>
    <t>=(travel day + meeting days) * attenders - travelers leaving on last day if more than one</t>
  </si>
  <si>
    <t>Meals*</t>
  </si>
  <si>
    <t>.75 travel day + meeting days +.75 for travel days (except Locals get meeting days)</t>
  </si>
  <si>
    <t>miles</t>
  </si>
  <si>
    <t>Everyone gets 50 miles, those further gets 50 more</t>
  </si>
  <si>
    <t>luggage, etc</t>
  </si>
  <si>
    <t>CM attending less local(s)</t>
  </si>
  <si>
    <t>per day at airport/ hotel</t>
  </si>
  <si>
    <t>Everyone gets 15/day adjusted for local and same day travelers</t>
  </si>
  <si>
    <t>Adjustments for special circumstances</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</si>
  <si>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</si>
  <si>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</si>
  <si>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</si>
  <si>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Please note that cost of passports is not a reimbursable expense by CoDA.</t>
  </si>
  <si>
    <t>Is the chair planning to attend CSC? Blank="yes", 1="no"</t>
  </si>
  <si>
    <t>CSC is 4 days, will chair attend a CoDA called meeting on the day before? Blank="yes", 1="no"</t>
  </si>
  <si>
    <t>Does committee chair live outside North American continent? Blank="yes", 1="no"</t>
  </si>
  <si>
    <t>Do you live less than(&lt;50) from a major airport? Blank="yes", 1="no"</t>
  </si>
  <si>
    <t>USD Daily meal allowance for Ottawa, Canada (2021)</t>
  </si>
  <si>
    <t>Suggested</t>
  </si>
  <si>
    <t>Averages</t>
  </si>
  <si>
    <t xml:space="preserve">for intercontinental travelers </t>
  </si>
  <si>
    <t>Add 1,000 for outside N American Continent</t>
  </si>
  <si>
    <t>=travel day + meeting days /2 for double occupancy + 1 for internationals.</t>
  </si>
  <si>
    <t>USD</t>
  </si>
  <si>
    <t>.75 travel day +4 CSC days +.75 for travel days +1 for internationals</t>
  </si>
  <si>
    <t>Everyone gets 50 miles each way, those further gets 50 more</t>
  </si>
  <si>
    <t xml:space="preserve">Everyone gets 15/day adjusts for local </t>
  </si>
  <si>
    <r>
      <t xml:space="preserve">Communications </t>
    </r>
    <r>
      <rPr>
        <sz val="10"/>
        <rFont val="Arial"/>
        <family val="2"/>
      </rPr>
      <t>(for example Zoom)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</si>
</sst>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000_);_(&quot;$&quot;* \(#,##0.000\);_(&quot;$&quot;* &quot;-&quot;??_);_(@_)"/>
    <numFmt numFmtId="165" formatCode="0.0"/>
  </numFmts>
  <fonts count="15"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sz val="11"/>
      <name val="Calibri"/>
      <family val="2"/>
    </font>
    <font>
      <sz val="7"/>
      <name val="Times New Roman"/>
      <family val="1"/>
    </font>
    <font>
      <sz val="8"/>
      <name val="Arial"/>
      <family val="2"/>
    </font>
    <font>
      <b/>
      <sz val="18"/>
      <name val="Arial"/>
      <family val="2"/>
    </font>
    <font>
      <u/>
      <sz val="10"/>
      <color theme="10"/>
      <name val="Arial"/>
      <family val="2"/>
    </font>
    <font>
      <sz val="10"/>
      <color rgb="FFFF0000"/>
      <name val="Arial"/>
      <family val="2"/>
    </font>
    <font>
      <sz val="11"/>
      <color rgb="FFFF0000"/>
      <name val="Calibri"/>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26">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bottom style="dotted">
        <color indexed="64"/>
      </bottom>
      <diagonal/>
    </border>
  </borders>
  <cellStyleXfs count="4">
    <xf numFmtId="0" fontId="0" fillId="0" borderId="0"/>
    <xf numFmtId="44" fontId="1" fillId="0" borderId="0" applyFont="0" applyFill="0" applyBorder="0" applyAlignment="0" applyProtection="0"/>
    <xf numFmtId="44" fontId="6" fillId="0" borderId="0" applyFont="0" applyFill="0" applyBorder="0" applyAlignment="0" applyProtection="0"/>
    <xf numFmtId="0" fontId="11" fillId="0" borderId="0" applyNumberFormat="0" applyFill="0" applyBorder="0" applyAlignment="0" applyProtection="0"/>
  </cellStyleXfs>
  <cellXfs count="150">
    <xf numFmtId="0" fontId="0" fillId="0" borderId="0" xfId="0"/>
    <xf numFmtId="0" fontId="3" fillId="0" borderId="0" xfId="0" applyFont="1"/>
    <xf numFmtId="0" fontId="4" fillId="0" borderId="0" xfId="0" applyFont="1"/>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wrapText="1"/>
    </xf>
    <xf numFmtId="0" fontId="0" fillId="0" borderId="0" xfId="0" applyBorder="1" applyAlignment="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0" fillId="0" borderId="5" xfId="0" applyBorder="1"/>
    <xf numFmtId="0" fontId="2" fillId="0" borderId="6"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horizontal="center" vertical="center" wrapText="1"/>
    </xf>
    <xf numFmtId="0" fontId="3" fillId="0" borderId="9" xfId="0" applyFont="1" applyBorder="1"/>
    <xf numFmtId="0" fontId="4" fillId="0" borderId="10" xfId="0" applyFont="1" applyBorder="1"/>
    <xf numFmtId="0" fontId="0" fillId="0" borderId="10" xfId="0" applyBorder="1"/>
    <xf numFmtId="4" fontId="0" fillId="0" borderId="8" xfId="0" applyNumberFormat="1" applyBorder="1"/>
    <xf numFmtId="44" fontId="0" fillId="0" borderId="8" xfId="1" applyFont="1" applyBorder="1" applyAlignment="1">
      <alignment wrapText="1"/>
    </xf>
    <xf numFmtId="44" fontId="0" fillId="0" borderId="11" xfId="1" applyFont="1" applyBorder="1" applyAlignment="1">
      <alignment wrapText="1"/>
    </xf>
    <xf numFmtId="44" fontId="0" fillId="0" borderId="12" xfId="1" applyFont="1" applyBorder="1" applyAlignment="1">
      <alignment wrapText="1"/>
    </xf>
    <xf numFmtId="44" fontId="0" fillId="0" borderId="13" xfId="1" applyFont="1" applyBorder="1" applyAlignment="1">
      <alignment wrapText="1"/>
    </xf>
    <xf numFmtId="44" fontId="0" fillId="0" borderId="2" xfId="1" applyFont="1" applyBorder="1" applyAlignment="1">
      <alignment wrapText="1"/>
    </xf>
    <xf numFmtId="44" fontId="0" fillId="0" borderId="14" xfId="1" applyFont="1" applyBorder="1" applyAlignment="1">
      <alignment wrapText="1"/>
    </xf>
    <xf numFmtId="44" fontId="0" fillId="0" borderId="2" xfId="1" applyFont="1" applyBorder="1"/>
    <xf numFmtId="44" fontId="0" fillId="0" borderId="14" xfId="1" applyFont="1" applyBorder="1"/>
    <xf numFmtId="44" fontId="0" fillId="0" borderId="3" xfId="1" applyFont="1" applyBorder="1"/>
    <xf numFmtId="44" fontId="0" fillId="0" borderId="15" xfId="1" applyFont="1" applyBorder="1"/>
    <xf numFmtId="44" fontId="0" fillId="0" borderId="16" xfId="1" applyFont="1" applyBorder="1"/>
    <xf numFmtId="0" fontId="3" fillId="0" borderId="6" xfId="0" applyFont="1" applyBorder="1" applyAlignment="1">
      <alignment horizontal="right" vertical="center"/>
    </xf>
    <xf numFmtId="0" fontId="2" fillId="0" borderId="0" xfId="0" applyFont="1" applyFill="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44" fontId="0" fillId="0" borderId="0" xfId="1" applyFont="1"/>
    <xf numFmtId="164" fontId="0" fillId="0" borderId="0" xfId="1" applyNumberFormat="1" applyFont="1"/>
    <xf numFmtId="0" fontId="2" fillId="0" borderId="0" xfId="0" applyFont="1" applyFill="1" applyBorder="1" applyAlignment="1">
      <alignment horizontal="left" vertical="center"/>
    </xf>
    <xf numFmtId="44" fontId="0" fillId="0" borderId="0" xfId="0" applyNumberFormat="1" applyAlignment="1">
      <alignment vertical="center"/>
    </xf>
    <xf numFmtId="44" fontId="0" fillId="0" borderId="2" xfId="1" applyFont="1" applyBorder="1" applyAlignment="1">
      <alignment vertical="center"/>
    </xf>
    <xf numFmtId="0" fontId="5" fillId="0" borderId="17" xfId="0" quotePrefix="1" applyFont="1" applyBorder="1" applyAlignment="1">
      <alignment horizontal="right" wrapText="1"/>
    </xf>
    <xf numFmtId="44" fontId="5" fillId="3" borderId="17" xfId="1" quotePrefix="1" applyFont="1" applyFill="1" applyBorder="1" applyAlignment="1">
      <alignment horizontal="right" wrapText="1"/>
    </xf>
    <xf numFmtId="0" fontId="0" fillId="0" borderId="17" xfId="0" applyBorder="1" applyAlignment="1">
      <alignment wrapText="1"/>
    </xf>
    <xf numFmtId="0" fontId="0" fillId="0" borderId="17" xfId="0" quotePrefix="1" applyBorder="1" applyAlignment="1">
      <alignment wrapText="1"/>
    </xf>
    <xf numFmtId="0" fontId="0" fillId="0" borderId="17" xfId="0" applyBorder="1"/>
    <xf numFmtId="44" fontId="0" fillId="0" borderId="17" xfId="1" applyFont="1" applyBorder="1" applyAlignment="1">
      <alignment horizontal="left"/>
    </xf>
    <xf numFmtId="164" fontId="0" fillId="0" borderId="17" xfId="1" applyNumberFormat="1" applyFont="1" applyBorder="1" applyAlignment="1">
      <alignment horizontal="left"/>
    </xf>
    <xf numFmtId="0" fontId="0" fillId="0" borderId="0" xfId="0" applyAlignment="1">
      <alignment horizontal="center"/>
    </xf>
    <xf numFmtId="44" fontId="0" fillId="0" borderId="0" xfId="0" applyNumberFormat="1"/>
    <xf numFmtId="44" fontId="0" fillId="0" borderId="2" xfId="2" applyFont="1" applyBorder="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0" fontId="0" fillId="0" borderId="18" xfId="0" applyFill="1" applyBorder="1" applyAlignment="1">
      <alignment vertical="center"/>
    </xf>
    <xf numFmtId="0" fontId="0" fillId="0" borderId="19" xfId="0" applyBorder="1"/>
    <xf numFmtId="0" fontId="0" fillId="2" borderId="2" xfId="0" applyFill="1" applyBorder="1"/>
    <xf numFmtId="44" fontId="0" fillId="0" borderId="2" xfId="0" applyNumberFormat="1" applyBorder="1"/>
    <xf numFmtId="0" fontId="0" fillId="0" borderId="0" xfId="0" applyBorder="1" applyAlignment="1">
      <alignment vertical="center" wrapText="1"/>
    </xf>
    <xf numFmtId="164" fontId="0" fillId="0" borderId="0" xfId="2" applyNumberFormat="1" applyFont="1" applyAlignment="1">
      <alignment vertical="center"/>
    </xf>
    <xf numFmtId="0" fontId="0" fillId="0" borderId="0" xfId="0" applyAlignment="1">
      <alignment horizontal="left" vertical="center"/>
    </xf>
    <xf numFmtId="44" fontId="0" fillId="0" borderId="0" xfId="2"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Fill="1"/>
    <xf numFmtId="0" fontId="4" fillId="0" borderId="0" xfId="0" applyFont="1" applyAlignment="1">
      <alignment horizontal="left" vertical="center" indent="5"/>
    </xf>
    <xf numFmtId="0" fontId="4" fillId="0" borderId="0" xfId="0" applyFont="1" applyAlignment="1">
      <alignment horizontal="left" vertical="center" indent="4"/>
    </xf>
    <xf numFmtId="0" fontId="7" fillId="0" borderId="0" xfId="0" applyFont="1" applyAlignment="1">
      <alignment horizontal="right" vertical="center" wrapText="1"/>
    </xf>
    <xf numFmtId="0" fontId="4" fillId="0" borderId="0" xfId="0" applyFont="1" applyAlignment="1">
      <alignment horizontal="left" vertical="center"/>
    </xf>
    <xf numFmtId="0" fontId="0" fillId="0" borderId="0" xfId="0" applyFill="1" applyAlignment="1">
      <alignment horizontal="left"/>
    </xf>
    <xf numFmtId="0" fontId="4" fillId="0" borderId="0" xfId="0" applyFont="1" applyAlignment="1">
      <alignment horizontal="center"/>
    </xf>
    <xf numFmtId="44" fontId="0" fillId="0" borderId="2" xfId="1" applyFont="1" applyFill="1" applyBorder="1" applyAlignment="1">
      <alignment vertical="center"/>
    </xf>
    <xf numFmtId="0" fontId="5" fillId="0" borderId="17" xfId="0" applyFont="1" applyBorder="1"/>
    <xf numFmtId="0" fontId="5" fillId="0" borderId="0" xfId="0" applyFont="1"/>
    <xf numFmtId="0" fontId="5" fillId="0" borderId="0" xfId="0" applyFont="1" applyAlignment="1">
      <alignment horizontal="center" vertical="center" wrapText="1"/>
    </xf>
    <xf numFmtId="0" fontId="12" fillId="0" borderId="0" xfId="0" applyFont="1" applyAlignment="1">
      <alignment horizontal="center"/>
    </xf>
    <xf numFmtId="0" fontId="13" fillId="0" borderId="0" xfId="0" applyFont="1" applyFill="1" applyAlignment="1">
      <alignment horizontal="left" vertical="center" wrapText="1"/>
    </xf>
    <xf numFmtId="0" fontId="5" fillId="0" borderId="0" xfId="0" applyFont="1" applyAlignment="1">
      <alignment horizontal="center"/>
    </xf>
    <xf numFmtId="0" fontId="5" fillId="0" borderId="0" xfId="0" applyFont="1" applyBorder="1"/>
    <xf numFmtId="0" fontId="5" fillId="0" borderId="0" xfId="0" applyFont="1" applyFill="1" applyBorder="1"/>
    <xf numFmtId="0" fontId="14" fillId="0" borderId="5" xfId="0" applyFont="1" applyBorder="1" applyAlignment="1">
      <alignment horizontal="center" wrapText="1"/>
    </xf>
    <xf numFmtId="0" fontId="0" fillId="0" borderId="0"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6" fontId="0" fillId="0" borderId="0" xfId="0" applyNumberFormat="1"/>
    <xf numFmtId="1" fontId="5" fillId="2" borderId="2" xfId="1" applyNumberFormat="1" applyFont="1" applyFill="1" applyBorder="1" applyAlignment="1">
      <alignment vertical="center"/>
    </xf>
    <xf numFmtId="165" fontId="5" fillId="2" borderId="2" xfId="1" applyNumberFormat="1" applyFont="1" applyFill="1" applyBorder="1" applyAlignment="1">
      <alignment vertical="center"/>
    </xf>
    <xf numFmtId="44" fontId="5" fillId="3" borderId="17" xfId="1" applyFont="1" applyFill="1" applyBorder="1"/>
    <xf numFmtId="0" fontId="5" fillId="3" borderId="17" xfId="1" applyNumberFormat="1" applyFont="1" applyFill="1" applyBorder="1"/>
    <xf numFmtId="44" fontId="5" fillId="2" borderId="2" xfId="1" applyFont="1" applyFill="1" applyBorder="1" applyAlignment="1">
      <alignment vertical="center"/>
    </xf>
    <xf numFmtId="44" fontId="1" fillId="3" borderId="0" xfId="2" applyFont="1" applyFill="1"/>
    <xf numFmtId="2" fontId="1" fillId="3" borderId="0" xfId="2" applyNumberFormat="1" applyFont="1" applyFill="1"/>
    <xf numFmtId="44" fontId="1" fillId="2" borderId="6" xfId="2" applyFont="1" applyFill="1" applyBorder="1"/>
    <xf numFmtId="44" fontId="1" fillId="2" borderId="5" xfId="2" applyFont="1" applyFill="1" applyBorder="1"/>
    <xf numFmtId="44" fontId="0" fillId="3" borderId="0" xfId="2" applyFont="1" applyFill="1"/>
    <xf numFmtId="1" fontId="0" fillId="2" borderId="2" xfId="1" applyNumberFormat="1" applyFont="1" applyFill="1" applyBorder="1" applyAlignment="1">
      <alignment vertical="center"/>
    </xf>
    <xf numFmtId="0" fontId="7" fillId="0" borderId="0" xfId="0" applyFont="1" applyAlignment="1">
      <alignment horizontal="left" vertical="center"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17" xfId="0" applyBorder="1" applyAlignment="1">
      <alignment horizontal="left"/>
    </xf>
    <xf numFmtId="1" fontId="0" fillId="0" borderId="0" xfId="0" applyNumberFormat="1" applyBorder="1"/>
    <xf numFmtId="0" fontId="10" fillId="0" borderId="0" xfId="0" applyFont="1" applyBorder="1" applyAlignment="1"/>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1" fillId="0" borderId="0" xfId="3" applyFill="1" applyAlignment="1">
      <alignment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6" xfId="0" applyFont="1" applyBorder="1" applyAlignment="1">
      <alignment horizontal="left"/>
    </xf>
    <xf numFmtId="0" fontId="4" fillId="0" borderId="14" xfId="0" applyFont="1" applyBorder="1" applyAlignment="1">
      <alignment horizontal="left"/>
    </xf>
    <xf numFmtId="0" fontId="3" fillId="0" borderId="6" xfId="0" applyFont="1" applyBorder="1" applyAlignment="1">
      <alignment horizontal="left"/>
    </xf>
    <xf numFmtId="0" fontId="3" fillId="0" borderId="14" xfId="0" applyFont="1"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0" fillId="0" borderId="0" xfId="0" applyAlignment="1">
      <alignment horizontal="right" wrapText="1"/>
    </xf>
    <xf numFmtId="14" fontId="0" fillId="0" borderId="0" xfId="0" applyNumberFormat="1" applyAlignment="1">
      <alignment horizontal="center" wrapText="1"/>
    </xf>
    <xf numFmtId="0" fontId="0" fillId="0" borderId="23" xfId="0" applyBorder="1" applyAlignment="1">
      <alignment horizontal="left" wrapText="1"/>
    </xf>
    <xf numFmtId="0" fontId="0" fillId="2" borderId="23" xfId="0" applyFill="1" applyBorder="1" applyAlignment="1">
      <alignment horizontal="left" vertical="center"/>
    </xf>
    <xf numFmtId="0" fontId="0" fillId="2" borderId="0" xfId="0" applyFill="1" applyBorder="1" applyAlignment="1">
      <alignment horizontal="left" vertical="center"/>
    </xf>
    <xf numFmtId="0" fontId="0" fillId="2" borderId="23"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17" xfId="0" applyBorder="1" applyAlignment="1">
      <alignment horizontal="left"/>
    </xf>
    <xf numFmtId="0" fontId="0" fillId="0" borderId="0" xfId="0" applyAlignment="1">
      <alignment horizontal="left" vertical="top"/>
    </xf>
  </cellXfs>
  <cellStyles count="4">
    <cellStyle name="Currency" xfId="1" builtinId="4"/>
    <cellStyle name="Currency 2" xfId="2" xr:uid="{00000000-0005-0000-0000-000001000000}"/>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indowProtection="1" topLeftCell="A16" zoomScaleNormal="100" workbookViewId="0">
      <selection activeCell="H9" sqref="H9"/>
    </sheetView>
  </sheetViews>
  <sheetFormatPr defaultRowHeight="12.75" x14ac:dyDescent="0.2"/>
  <cols>
    <col min="1" max="1" width="7" customWidth="1"/>
    <col min="2" max="2" width="25.7109375" customWidth="1"/>
    <col min="3" max="3" width="20.7109375" customWidth="1"/>
    <col min="4" max="4" width="14.42578125" customWidth="1"/>
    <col min="5" max="5" width="8" customWidth="1"/>
    <col min="6" max="7" width="15.5703125" style="51" customWidth="1"/>
    <col min="9" max="9" width="10.5703125" customWidth="1"/>
    <col min="10" max="10" width="9.7109375" bestFit="1" customWidth="1"/>
    <col min="11" max="11" width="15.42578125" customWidth="1"/>
    <col min="12" max="12" width="16.28515625" customWidth="1"/>
    <col min="13" max="13" width="22.85546875" customWidth="1"/>
  </cols>
  <sheetData>
    <row r="1" spans="1:13" ht="21.75" customHeight="1" x14ac:dyDescent="0.2">
      <c r="A1" s="68" t="s">
        <v>0</v>
      </c>
      <c r="B1" s="78"/>
      <c r="C1" s="78"/>
      <c r="D1" s="78"/>
      <c r="E1" s="78"/>
      <c r="F1" s="82" t="s">
        <v>1</v>
      </c>
      <c r="G1" s="80"/>
      <c r="H1" s="69"/>
      <c r="I1" s="69"/>
      <c r="J1" s="69"/>
      <c r="K1" s="69"/>
      <c r="L1" s="69"/>
      <c r="M1" s="69"/>
    </row>
    <row r="2" spans="1:13" ht="150" customHeight="1" x14ac:dyDescent="0.2">
      <c r="A2" s="111" t="s">
        <v>2</v>
      </c>
      <c r="B2" s="111"/>
      <c r="C2" s="111"/>
      <c r="D2" s="111"/>
      <c r="E2" s="111"/>
      <c r="F2" s="111"/>
      <c r="G2" s="81"/>
      <c r="H2" s="111"/>
      <c r="I2" s="111"/>
      <c r="J2" s="111"/>
      <c r="K2" s="111"/>
      <c r="L2" s="111"/>
      <c r="M2" s="111"/>
    </row>
    <row r="3" spans="1:13" ht="28.5" customHeight="1" x14ac:dyDescent="0.2">
      <c r="A3" s="112" t="s">
        <v>3</v>
      </c>
      <c r="B3" s="112"/>
      <c r="C3" s="112"/>
      <c r="D3" s="112"/>
      <c r="E3" s="112"/>
      <c r="F3" s="112"/>
      <c r="G3" s="101"/>
    </row>
    <row r="4" spans="1:13" x14ac:dyDescent="0.2">
      <c r="A4" s="69" t="s">
        <v>4</v>
      </c>
      <c r="F4" s="107"/>
      <c r="G4" s="107"/>
    </row>
    <row r="5" spans="1:13" x14ac:dyDescent="0.2">
      <c r="A5" s="116" t="s">
        <v>5</v>
      </c>
      <c r="B5" s="116"/>
      <c r="C5" s="116"/>
      <c r="F5" s="107"/>
      <c r="G5" s="107"/>
    </row>
    <row r="6" spans="1:13" ht="12.75" customHeight="1" x14ac:dyDescent="0.35">
      <c r="F6" s="107"/>
      <c r="G6" s="86"/>
      <c r="H6" s="110"/>
      <c r="I6" s="110"/>
      <c r="J6" s="110"/>
      <c r="K6" s="3"/>
    </row>
    <row r="7" spans="1:13" ht="12.75" customHeight="1" x14ac:dyDescent="0.35">
      <c r="F7" s="107"/>
      <c r="G7" s="86"/>
      <c r="H7" s="110"/>
      <c r="I7" s="110"/>
      <c r="J7" s="110"/>
      <c r="K7" s="3"/>
    </row>
    <row r="8" spans="1:13" ht="15" x14ac:dyDescent="0.2">
      <c r="A8" s="68"/>
      <c r="F8" s="107" t="s">
        <v>6</v>
      </c>
      <c r="G8" s="87"/>
      <c r="H8" s="3"/>
      <c r="I8" s="3"/>
      <c r="J8" s="3"/>
      <c r="K8" s="3"/>
    </row>
    <row r="9" spans="1:13" ht="15" x14ac:dyDescent="0.2">
      <c r="B9" s="70" t="s">
        <v>7</v>
      </c>
      <c r="C9" s="70" t="s">
        <v>8</v>
      </c>
      <c r="D9" s="73" t="s">
        <v>9</v>
      </c>
      <c r="F9" s="75" t="s">
        <v>10</v>
      </c>
      <c r="G9" s="86"/>
      <c r="H9" s="3"/>
      <c r="I9" s="83"/>
      <c r="J9" s="84"/>
      <c r="K9" s="3"/>
    </row>
    <row r="10" spans="1:13" ht="15" x14ac:dyDescent="0.2">
      <c r="A10" s="71" t="s">
        <v>11</v>
      </c>
      <c r="D10" s="73" t="s">
        <v>12</v>
      </c>
      <c r="E10" s="74"/>
      <c r="F10" s="75" t="s">
        <v>13</v>
      </c>
      <c r="G10" s="86"/>
      <c r="H10" s="109"/>
      <c r="I10" s="109"/>
      <c r="J10" s="109"/>
      <c r="K10" s="109"/>
    </row>
    <row r="11" spans="1:13" ht="15" x14ac:dyDescent="0.2">
      <c r="A11" s="71" t="s">
        <v>14</v>
      </c>
      <c r="D11" s="73" t="s">
        <v>15</v>
      </c>
      <c r="E11" s="74"/>
      <c r="F11" s="75" t="s">
        <v>16</v>
      </c>
      <c r="G11" s="88"/>
      <c r="H11" s="109"/>
      <c r="I11" s="109"/>
      <c r="J11" s="109"/>
      <c r="K11" s="109"/>
    </row>
    <row r="12" spans="1:13" ht="15" x14ac:dyDescent="0.2">
      <c r="A12" s="71" t="s">
        <v>17</v>
      </c>
      <c r="D12" s="73" t="s">
        <v>18</v>
      </c>
      <c r="E12" s="74"/>
      <c r="F12" s="75" t="s">
        <v>19</v>
      </c>
      <c r="G12" s="88"/>
      <c r="H12" s="109"/>
      <c r="I12" s="109"/>
      <c r="J12" s="109"/>
      <c r="K12" s="109"/>
    </row>
    <row r="13" spans="1:13" ht="15" x14ac:dyDescent="0.2">
      <c r="A13" s="71" t="s">
        <v>20</v>
      </c>
      <c r="D13" s="73" t="s">
        <v>12</v>
      </c>
      <c r="E13" s="74"/>
      <c r="F13" s="75" t="s">
        <v>21</v>
      </c>
      <c r="G13" s="88"/>
      <c r="H13" s="109"/>
      <c r="I13" s="109"/>
      <c r="J13" s="109"/>
      <c r="K13" s="109"/>
    </row>
    <row r="14" spans="1:13" ht="15" x14ac:dyDescent="0.2">
      <c r="A14" s="71" t="s">
        <v>22</v>
      </c>
      <c r="D14" s="73" t="s">
        <v>15</v>
      </c>
      <c r="E14" s="74"/>
      <c r="F14" s="75" t="s">
        <v>23</v>
      </c>
      <c r="G14" s="88"/>
      <c r="H14" s="109"/>
      <c r="I14" s="109"/>
      <c r="K14" s="109"/>
    </row>
    <row r="15" spans="1:13" ht="15" x14ac:dyDescent="0.2">
      <c r="A15" s="71" t="s">
        <v>24</v>
      </c>
      <c r="D15" s="73" t="s">
        <v>18</v>
      </c>
      <c r="E15" s="74"/>
      <c r="F15" s="75" t="s">
        <v>25</v>
      </c>
      <c r="G15" s="88"/>
      <c r="H15" s="109"/>
      <c r="I15" s="109"/>
      <c r="K15" s="109"/>
    </row>
    <row r="16" spans="1:13" ht="15" x14ac:dyDescent="0.2">
      <c r="A16" s="71" t="s">
        <v>26</v>
      </c>
      <c r="D16" s="73" t="s">
        <v>15</v>
      </c>
      <c r="E16" s="74"/>
      <c r="F16" s="75" t="s">
        <v>27</v>
      </c>
      <c r="G16" s="86"/>
      <c r="H16" s="109"/>
      <c r="I16" s="109"/>
      <c r="K16" s="109"/>
    </row>
    <row r="17" spans="1:11" ht="15" x14ac:dyDescent="0.2">
      <c r="A17" s="71" t="s">
        <v>28</v>
      </c>
      <c r="D17" s="73" t="s">
        <v>15</v>
      </c>
      <c r="E17" s="74"/>
      <c r="F17" s="75" t="s">
        <v>29</v>
      </c>
      <c r="G17" s="88"/>
      <c r="H17" s="109"/>
      <c r="I17" s="109"/>
      <c r="K17" s="109"/>
    </row>
    <row r="18" spans="1:11" ht="15" x14ac:dyDescent="0.2">
      <c r="A18" s="71" t="s">
        <v>30</v>
      </c>
      <c r="D18" s="73" t="s">
        <v>18</v>
      </c>
      <c r="E18" s="74"/>
      <c r="F18" s="75" t="s">
        <v>31</v>
      </c>
      <c r="G18" s="88"/>
      <c r="H18" s="109"/>
      <c r="I18" s="109"/>
      <c r="K18" s="109"/>
    </row>
    <row r="19" spans="1:11" ht="15" x14ac:dyDescent="0.2">
      <c r="A19" s="71" t="s">
        <v>32</v>
      </c>
      <c r="D19" s="73" t="s">
        <v>12</v>
      </c>
      <c r="E19" s="74"/>
      <c r="F19" s="75" t="s">
        <v>33</v>
      </c>
      <c r="G19" s="86"/>
      <c r="H19" s="109"/>
      <c r="I19" s="109"/>
      <c r="J19" s="109"/>
      <c r="K19" s="109"/>
    </row>
    <row r="20" spans="1:11" ht="15" x14ac:dyDescent="0.2">
      <c r="A20" s="71" t="s">
        <v>34</v>
      </c>
      <c r="D20" s="73" t="s">
        <v>12</v>
      </c>
      <c r="E20" s="74"/>
      <c r="F20" s="75" t="s">
        <v>35</v>
      </c>
      <c r="G20" s="88"/>
      <c r="H20" s="109"/>
      <c r="I20" s="109"/>
      <c r="J20" s="109"/>
      <c r="K20" s="109"/>
    </row>
    <row r="21" spans="1:11" ht="15" x14ac:dyDescent="0.2">
      <c r="A21" s="71" t="s">
        <v>36</v>
      </c>
      <c r="D21" s="73" t="s">
        <v>15</v>
      </c>
      <c r="E21" s="74"/>
      <c r="F21" s="75" t="s">
        <v>37</v>
      </c>
      <c r="G21" s="88"/>
      <c r="H21" s="109"/>
      <c r="I21" s="109"/>
      <c r="J21" s="109"/>
      <c r="K21" s="109"/>
    </row>
    <row r="22" spans="1:11" ht="15" x14ac:dyDescent="0.2">
      <c r="A22" s="71" t="s">
        <v>38</v>
      </c>
      <c r="D22" s="73" t="s">
        <v>15</v>
      </c>
      <c r="E22" s="69"/>
      <c r="F22" s="75" t="s">
        <v>39</v>
      </c>
      <c r="G22" s="88"/>
      <c r="H22" s="109"/>
      <c r="I22" s="109"/>
      <c r="J22" s="109"/>
      <c r="K22" s="109"/>
    </row>
    <row r="23" spans="1:11" ht="15" x14ac:dyDescent="0.2">
      <c r="A23" s="71"/>
      <c r="F23" s="107"/>
      <c r="G23" s="86"/>
      <c r="H23" s="3"/>
      <c r="I23" s="3"/>
      <c r="J23" s="3"/>
      <c r="K23" s="3"/>
    </row>
    <row r="24" spans="1:11" ht="15" x14ac:dyDescent="0.2">
      <c r="A24" s="72" t="s">
        <v>40</v>
      </c>
      <c r="F24" s="107"/>
      <c r="G24" s="107"/>
    </row>
    <row r="25" spans="1:11" ht="15" x14ac:dyDescent="0.2">
      <c r="A25" s="72">
        <v>1</v>
      </c>
      <c r="B25" s="115" t="s">
        <v>41</v>
      </c>
      <c r="C25" s="115"/>
      <c r="D25" s="115"/>
      <c r="E25" s="115"/>
      <c r="F25" s="115"/>
      <c r="G25" s="103"/>
      <c r="I25" s="78"/>
    </row>
    <row r="26" spans="1:11" ht="35.25" customHeight="1" x14ac:dyDescent="0.2">
      <c r="A26" s="72" t="s">
        <v>42</v>
      </c>
      <c r="B26" s="113" t="s">
        <v>43</v>
      </c>
      <c r="C26" s="114"/>
      <c r="D26" s="114"/>
      <c r="E26" s="114"/>
      <c r="F26" s="114"/>
      <c r="G26" s="102"/>
    </row>
    <row r="27" spans="1:11" ht="15" x14ac:dyDescent="0.2">
      <c r="A27" s="71"/>
      <c r="F27" s="107"/>
      <c r="G27" s="107"/>
    </row>
    <row r="28" spans="1:11" ht="15" x14ac:dyDescent="0.2">
      <c r="A28" s="71"/>
      <c r="F28" s="107"/>
      <c r="G28" s="107"/>
    </row>
    <row r="29" spans="1:11" ht="15" x14ac:dyDescent="0.2">
      <c r="A29" s="71"/>
      <c r="F29" s="107"/>
      <c r="G29" s="107"/>
    </row>
    <row r="30" spans="1:11" ht="15" x14ac:dyDescent="0.2">
      <c r="A30" s="71"/>
      <c r="F30" s="107"/>
      <c r="G30" s="107"/>
    </row>
  </sheetData>
  <mergeCells count="6">
    <mergeCell ref="A2:F2"/>
    <mergeCell ref="A3:F3"/>
    <mergeCell ref="B26:F26"/>
    <mergeCell ref="H2:M2"/>
    <mergeCell ref="B25:F25"/>
    <mergeCell ref="A5:C5"/>
  </mergeCells>
  <phoneticPr fontId="9" type="noConversion"/>
  <hyperlinks>
    <hyperlink ref="B25" r:id="rId1" display="http://coda.org/default/assets/File/Finance/Guidelines for a rotation for funding f2f meetings 2017 08 09.pdf" xr:uid="{00000000-0004-0000-0000-000000000000}"/>
    <hyperlink ref="B26" r:id="rId2" xr:uid="{00000000-0004-0000-0000-000001000000}"/>
    <hyperlink ref="B25:F25" r:id="rId3" display="Guidelines for a rotation of face to face CoDA Committee meetings"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0"/>
  <sheetViews>
    <sheetView windowProtection="1" tabSelected="1" topLeftCell="A3" zoomScaleNormal="100" workbookViewId="0">
      <selection activeCell="J11" sqref="J11:J12"/>
    </sheetView>
  </sheetViews>
  <sheetFormatPr defaultRowHeight="12.75" x14ac:dyDescent="0.2"/>
  <cols>
    <col min="1" max="1" width="2.85546875" customWidth="1"/>
    <col min="2" max="2" width="40.28515625" customWidth="1"/>
    <col min="3" max="6" width="11.5703125" customWidth="1"/>
    <col min="7" max="7" width="14.28515625" customWidth="1"/>
    <col min="9" max="9" width="10.7109375" customWidth="1"/>
    <col min="10" max="10" width="19.28515625" customWidth="1"/>
  </cols>
  <sheetData>
    <row r="1" spans="1:11" s="1" customFormat="1" ht="35.25" customHeight="1" x14ac:dyDescent="0.25">
      <c r="A1" s="19"/>
      <c r="B1" s="124" t="s">
        <v>44</v>
      </c>
      <c r="C1" s="124"/>
      <c r="D1" s="124"/>
      <c r="E1" s="124"/>
      <c r="F1" s="124"/>
      <c r="G1" s="125"/>
    </row>
    <row r="2" spans="1:11" s="2" customFormat="1" ht="20.100000000000001" customHeight="1" x14ac:dyDescent="0.2">
      <c r="A2" s="20"/>
      <c r="B2" s="34" t="s">
        <v>45</v>
      </c>
      <c r="C2" s="128"/>
      <c r="D2" s="128"/>
      <c r="E2" s="128"/>
      <c r="F2" s="128"/>
      <c r="G2" s="129"/>
    </row>
    <row r="3" spans="1:11" s="2" customFormat="1" ht="20.100000000000001" customHeight="1" x14ac:dyDescent="0.25">
      <c r="A3" s="20"/>
      <c r="B3" s="34" t="s">
        <v>46</v>
      </c>
      <c r="C3" s="130"/>
      <c r="D3" s="130"/>
      <c r="E3" s="130"/>
      <c r="F3" s="130"/>
      <c r="G3" s="131"/>
    </row>
    <row r="4" spans="1:11" ht="20.100000000000001" hidden="1" customHeight="1" x14ac:dyDescent="0.2">
      <c r="A4" s="21"/>
      <c r="B4" s="34" t="s">
        <v>47</v>
      </c>
      <c r="C4" s="132"/>
      <c r="D4" s="132"/>
      <c r="E4" s="132"/>
      <c r="F4" s="132"/>
      <c r="G4" s="133"/>
    </row>
    <row r="5" spans="1:11" ht="20.100000000000001" hidden="1" customHeight="1" x14ac:dyDescent="0.2">
      <c r="A5" s="21"/>
      <c r="B5" s="34" t="s">
        <v>48</v>
      </c>
      <c r="C5" s="132"/>
      <c r="D5" s="132"/>
      <c r="E5" s="132"/>
      <c r="F5" s="132"/>
      <c r="G5" s="133"/>
    </row>
    <row r="6" spans="1:11" ht="20.100000000000001" customHeight="1" x14ac:dyDescent="0.2">
      <c r="A6" s="21"/>
      <c r="B6" s="34" t="s">
        <v>49</v>
      </c>
      <c r="C6" s="132"/>
      <c r="D6" s="132"/>
      <c r="E6" s="132"/>
      <c r="F6" s="132"/>
      <c r="G6" s="133"/>
    </row>
    <row r="7" spans="1:11" ht="31.5" customHeight="1" x14ac:dyDescent="0.2">
      <c r="A7" s="21"/>
      <c r="B7" s="126" t="s">
        <v>50</v>
      </c>
      <c r="C7" s="126"/>
      <c r="D7" s="126"/>
      <c r="E7" s="126"/>
      <c r="F7" s="126"/>
      <c r="G7" s="127"/>
    </row>
    <row r="8" spans="1:11" ht="31.5" customHeight="1" x14ac:dyDescent="0.2">
      <c r="A8" s="21"/>
      <c r="B8" s="12" t="s">
        <v>51</v>
      </c>
      <c r="C8" s="7" t="s">
        <v>52</v>
      </c>
      <c r="D8" s="7" t="s">
        <v>53</v>
      </c>
      <c r="E8" s="7" t="s">
        <v>52</v>
      </c>
      <c r="F8" s="9" t="s">
        <v>53</v>
      </c>
      <c r="G8" s="18" t="s">
        <v>54</v>
      </c>
      <c r="H8" s="4"/>
      <c r="I8" s="4"/>
      <c r="J8" s="4"/>
      <c r="K8" s="4"/>
    </row>
    <row r="9" spans="1:11" ht="40.5" customHeight="1" x14ac:dyDescent="0.25">
      <c r="A9" s="21"/>
      <c r="B9" s="85" t="s">
        <v>55</v>
      </c>
      <c r="C9" s="8" t="s">
        <v>56</v>
      </c>
      <c r="D9" s="8" t="s">
        <v>57</v>
      </c>
      <c r="E9" s="8" t="s">
        <v>58</v>
      </c>
      <c r="F9" s="6" t="s">
        <v>59</v>
      </c>
      <c r="G9" s="18">
        <v>2021</v>
      </c>
      <c r="H9" s="5"/>
      <c r="I9" s="5"/>
      <c r="J9" s="5"/>
      <c r="K9" s="4"/>
    </row>
    <row r="10" spans="1:11" ht="20.100000000000001" customHeight="1" x14ac:dyDescent="0.2">
      <c r="A10" s="21"/>
      <c r="B10" s="14" t="s">
        <v>60</v>
      </c>
      <c r="C10" s="29"/>
      <c r="D10" s="27"/>
      <c r="E10" s="27"/>
      <c r="F10" s="28"/>
      <c r="G10" s="23">
        <f>SUM(C10:F10)</f>
        <v>0</v>
      </c>
      <c r="H10" s="4"/>
      <c r="I10" s="4"/>
      <c r="J10" s="4"/>
      <c r="K10" s="4"/>
    </row>
    <row r="11" spans="1:11" ht="20.100000000000001" customHeight="1" x14ac:dyDescent="0.2">
      <c r="A11" s="21"/>
      <c r="B11" s="14" t="s">
        <v>61</v>
      </c>
      <c r="C11" s="29"/>
      <c r="D11" s="29"/>
      <c r="E11" s="29"/>
      <c r="F11" s="30"/>
      <c r="G11" s="23">
        <f>SUM(C11:F11)</f>
        <v>0</v>
      </c>
      <c r="J11" s="117"/>
    </row>
    <row r="12" spans="1:11" ht="20.100000000000001" customHeight="1" x14ac:dyDescent="0.2">
      <c r="A12" s="21"/>
      <c r="B12" s="14" t="s">
        <v>140</v>
      </c>
      <c r="C12" s="29"/>
      <c r="D12" s="29"/>
      <c r="E12" s="29"/>
      <c r="F12" s="30"/>
      <c r="G12" s="23">
        <f>SUM(C12:F12)</f>
        <v>0</v>
      </c>
      <c r="J12" s="117"/>
    </row>
    <row r="13" spans="1:11" ht="26.25" customHeight="1" x14ac:dyDescent="0.2">
      <c r="A13" s="21"/>
      <c r="B13" s="122" t="s">
        <v>62</v>
      </c>
      <c r="C13" s="122"/>
      <c r="D13" s="122"/>
      <c r="E13" s="122"/>
      <c r="F13" s="123"/>
      <c r="G13" s="22"/>
    </row>
    <row r="14" spans="1:11" ht="20.100000000000001" customHeight="1" x14ac:dyDescent="0.2">
      <c r="A14" s="21"/>
      <c r="B14" s="14" t="s">
        <v>63</v>
      </c>
      <c r="C14" s="29"/>
      <c r="D14" s="29"/>
      <c r="E14" s="29"/>
      <c r="F14" s="30"/>
      <c r="G14" s="23">
        <f>SUM(C14:F14)</f>
        <v>0</v>
      </c>
    </row>
    <row r="15" spans="1:11" ht="20.100000000000001" customHeight="1" x14ac:dyDescent="0.2">
      <c r="A15" s="21"/>
      <c r="B15" s="14" t="s">
        <v>64</v>
      </c>
      <c r="C15" s="29"/>
      <c r="D15" s="29"/>
      <c r="E15" s="29"/>
      <c r="F15" s="30"/>
      <c r="G15" s="23">
        <f>SUM(C15:F15)</f>
        <v>0</v>
      </c>
    </row>
    <row r="16" spans="1:11" ht="20.100000000000001" customHeight="1" x14ac:dyDescent="0.2">
      <c r="A16" s="21"/>
      <c r="B16" s="14" t="s">
        <v>65</v>
      </c>
      <c r="C16" s="29"/>
      <c r="D16" s="29"/>
      <c r="E16" s="29"/>
      <c r="F16" s="30"/>
      <c r="G16" s="23">
        <f>SUM(C16:F16)</f>
        <v>0</v>
      </c>
    </row>
    <row r="17" spans="1:10" ht="20.100000000000001" customHeight="1" x14ac:dyDescent="0.2">
      <c r="A17" s="21"/>
      <c r="B17" s="14" t="s">
        <v>65</v>
      </c>
      <c r="C17" s="29"/>
      <c r="D17" s="29"/>
      <c r="E17" s="29"/>
      <c r="F17" s="30"/>
      <c r="G17" s="23">
        <f>SUM(C17:F17)</f>
        <v>0</v>
      </c>
    </row>
    <row r="18" spans="1:10" ht="20.100000000000001" customHeight="1" x14ac:dyDescent="0.2">
      <c r="A18" s="21"/>
      <c r="B18" s="10"/>
      <c r="C18" s="29"/>
      <c r="D18" s="29"/>
      <c r="E18" s="29"/>
      <c r="F18" s="31"/>
      <c r="G18" s="22"/>
      <c r="J18" s="117" t="s">
        <v>66</v>
      </c>
    </row>
    <row r="19" spans="1:10" ht="20.100000000000001" customHeight="1" x14ac:dyDescent="0.2">
      <c r="A19" s="21"/>
      <c r="B19" s="15" t="s">
        <v>67</v>
      </c>
      <c r="C19" s="29"/>
      <c r="D19" s="29"/>
      <c r="E19" s="29"/>
      <c r="F19" s="31"/>
      <c r="G19" s="22"/>
      <c r="J19" s="117"/>
    </row>
    <row r="20" spans="1:10" ht="34.5" customHeight="1" x14ac:dyDescent="0.2">
      <c r="A20" s="21"/>
      <c r="B20" s="118" t="s">
        <v>68</v>
      </c>
      <c r="C20" s="118"/>
      <c r="D20" s="118"/>
      <c r="E20" s="118"/>
      <c r="F20" s="119"/>
      <c r="G20" s="22"/>
      <c r="J20" s="79" t="s">
        <v>69</v>
      </c>
    </row>
    <row r="21" spans="1:10" ht="20.100000000000001" customHeight="1" x14ac:dyDescent="0.2">
      <c r="A21" s="21"/>
      <c r="B21" s="63" t="s">
        <v>70</v>
      </c>
      <c r="C21" s="29"/>
      <c r="D21" s="29"/>
      <c r="E21" s="29"/>
      <c r="F21" s="31"/>
      <c r="G21" s="22"/>
      <c r="J21" s="107" t="s">
        <v>71</v>
      </c>
    </row>
    <row r="22" spans="1:10" ht="20.100000000000001" customHeight="1" x14ac:dyDescent="0.2">
      <c r="A22" s="21"/>
      <c r="B22" s="16" t="s">
        <v>72</v>
      </c>
      <c r="C22" s="29"/>
      <c r="D22" s="29"/>
      <c r="E22" s="29"/>
      <c r="F22" s="30"/>
      <c r="G22" s="23">
        <f t="shared" ref="G22:G27" si="0">SUM(C22:F22)</f>
        <v>0</v>
      </c>
      <c r="J22" s="62">
        <f>'F 2 F Worksheet'!A20</f>
        <v>0</v>
      </c>
    </row>
    <row r="23" spans="1:10" ht="20.100000000000001" customHeight="1" x14ac:dyDescent="0.2">
      <c r="A23" s="21"/>
      <c r="B23" s="16" t="s">
        <v>73</v>
      </c>
      <c r="C23" s="29"/>
      <c r="D23" s="29"/>
      <c r="E23" s="29"/>
      <c r="F23" s="30"/>
      <c r="G23" s="23">
        <f t="shared" si="0"/>
        <v>0</v>
      </c>
      <c r="J23" s="62">
        <f>'F 2 F Worksheet'!A21</f>
        <v>0</v>
      </c>
    </row>
    <row r="24" spans="1:10" ht="20.100000000000001" customHeight="1" x14ac:dyDescent="0.2">
      <c r="A24" s="21"/>
      <c r="B24" s="36" t="s">
        <v>74</v>
      </c>
      <c r="C24" s="29"/>
      <c r="D24" s="29"/>
      <c r="E24" s="29"/>
      <c r="F24" s="30"/>
      <c r="G24" s="23">
        <f t="shared" si="0"/>
        <v>0</v>
      </c>
      <c r="J24" s="62">
        <f>'F 2 F Worksheet'!A22</f>
        <v>0</v>
      </c>
    </row>
    <row r="25" spans="1:10" ht="20.100000000000001" customHeight="1" x14ac:dyDescent="0.2">
      <c r="A25" s="21"/>
      <c r="B25" s="36" t="s">
        <v>75</v>
      </c>
      <c r="C25" s="29"/>
      <c r="D25" s="29"/>
      <c r="E25" s="29"/>
      <c r="F25" s="30"/>
      <c r="G25" s="23">
        <f t="shared" si="0"/>
        <v>0</v>
      </c>
      <c r="J25" s="62">
        <f>'F 2 F Worksheet'!A23</f>
        <v>0</v>
      </c>
    </row>
    <row r="26" spans="1:10" ht="20.100000000000001" customHeight="1" x14ac:dyDescent="0.2">
      <c r="A26" s="21"/>
      <c r="B26" s="16" t="s">
        <v>76</v>
      </c>
      <c r="C26" s="29"/>
      <c r="D26" s="29"/>
      <c r="E26" s="29"/>
      <c r="F26" s="30"/>
      <c r="G26" s="23">
        <f t="shared" si="0"/>
        <v>0</v>
      </c>
      <c r="J26" s="62">
        <f>'F 2 F Worksheet'!A24+'F 2 F Worksheet'!A26+'F 2 F Worksheet'!A27</f>
        <v>0</v>
      </c>
    </row>
    <row r="27" spans="1:10" ht="20.100000000000001" customHeight="1" x14ac:dyDescent="0.2">
      <c r="A27" s="21"/>
      <c r="B27" s="16" t="s">
        <v>77</v>
      </c>
      <c r="C27" s="29"/>
      <c r="D27" s="29"/>
      <c r="E27" s="29"/>
      <c r="F27" s="30"/>
      <c r="G27" s="23">
        <f t="shared" si="0"/>
        <v>0</v>
      </c>
      <c r="J27" s="62">
        <f>'F 2 F Worksheet'!A25</f>
        <v>0</v>
      </c>
    </row>
    <row r="28" spans="1:10" ht="20.100000000000001" customHeight="1" x14ac:dyDescent="0.2">
      <c r="A28" s="21"/>
      <c r="B28" s="10"/>
      <c r="C28" s="29"/>
      <c r="D28" s="29"/>
      <c r="E28" s="29"/>
      <c r="F28" s="31"/>
      <c r="G28" s="22"/>
    </row>
    <row r="29" spans="1:10" ht="20.100000000000001" customHeight="1" x14ac:dyDescent="0.2">
      <c r="A29" s="21"/>
      <c r="B29" s="120" t="s">
        <v>78</v>
      </c>
      <c r="C29" s="120"/>
      <c r="D29" s="120"/>
      <c r="E29" s="120"/>
      <c r="F29" s="121"/>
      <c r="G29" s="22"/>
      <c r="J29" s="107" t="s">
        <v>79</v>
      </c>
    </row>
    <row r="30" spans="1:10" ht="20.100000000000001" customHeight="1" x14ac:dyDescent="0.2">
      <c r="A30" s="21"/>
      <c r="B30" s="16" t="s">
        <v>72</v>
      </c>
      <c r="C30" s="29"/>
      <c r="D30" s="29"/>
      <c r="E30" s="29"/>
      <c r="F30" s="30"/>
      <c r="G30" s="23">
        <f t="shared" ref="G30:G35" si="1">SUM(C30:F30)</f>
        <v>0</v>
      </c>
      <c r="J30" s="29">
        <f>'CSC Worksheet'!A12</f>
        <v>0</v>
      </c>
    </row>
    <row r="31" spans="1:10" ht="20.100000000000001" customHeight="1" x14ac:dyDescent="0.2">
      <c r="A31" s="21"/>
      <c r="B31" s="16" t="s">
        <v>73</v>
      </c>
      <c r="C31" s="29"/>
      <c r="D31" s="29"/>
      <c r="E31" s="29"/>
      <c r="F31" s="30"/>
      <c r="G31" s="23">
        <f t="shared" si="1"/>
        <v>0</v>
      </c>
      <c r="J31" s="29">
        <f>'CSC Worksheet'!A13</f>
        <v>0</v>
      </c>
    </row>
    <row r="32" spans="1:10" ht="20.100000000000001" customHeight="1" x14ac:dyDescent="0.2">
      <c r="A32" s="21"/>
      <c r="B32" s="36" t="s">
        <v>80</v>
      </c>
      <c r="C32" s="29"/>
      <c r="D32" s="29"/>
      <c r="E32" s="29"/>
      <c r="F32" s="30"/>
      <c r="G32" s="23">
        <f t="shared" si="1"/>
        <v>0</v>
      </c>
      <c r="J32" s="29">
        <f>'CSC Worksheet'!A14</f>
        <v>0</v>
      </c>
    </row>
    <row r="33" spans="1:10" ht="20.100000000000001" customHeight="1" x14ac:dyDescent="0.2">
      <c r="A33" s="21"/>
      <c r="B33" s="36" t="s">
        <v>75</v>
      </c>
      <c r="C33" s="29"/>
      <c r="D33" s="29"/>
      <c r="E33" s="29"/>
      <c r="F33" s="30"/>
      <c r="G33" s="23">
        <f t="shared" si="1"/>
        <v>0</v>
      </c>
      <c r="J33" s="29">
        <f>'CSC Worksheet'!A15</f>
        <v>0</v>
      </c>
    </row>
    <row r="34" spans="1:10" ht="20.100000000000001" customHeight="1" x14ac:dyDescent="0.2">
      <c r="A34" s="21"/>
      <c r="B34" s="16" t="s">
        <v>76</v>
      </c>
      <c r="C34" s="29"/>
      <c r="D34" s="29"/>
      <c r="E34" s="29"/>
      <c r="F34" s="30"/>
      <c r="G34" s="23">
        <f t="shared" si="1"/>
        <v>0</v>
      </c>
      <c r="J34" s="29">
        <f>'CSC Worksheet'!A16+'CSC Worksheet'!A18+'CSC Worksheet'!A19</f>
        <v>0</v>
      </c>
    </row>
    <row r="35" spans="1:10" ht="20.100000000000001" customHeight="1" thickBot="1" x14ac:dyDescent="0.25">
      <c r="A35" s="21"/>
      <c r="B35" s="17" t="s">
        <v>77</v>
      </c>
      <c r="C35" s="32"/>
      <c r="D35" s="32"/>
      <c r="E35" s="32"/>
      <c r="F35" s="33"/>
      <c r="G35" s="23">
        <f t="shared" si="1"/>
        <v>0</v>
      </c>
      <c r="J35" s="29">
        <f>'CSC Worksheet'!A17</f>
        <v>0</v>
      </c>
    </row>
    <row r="36" spans="1:10" ht="20.100000000000001" customHeight="1" thickBot="1" x14ac:dyDescent="0.25">
      <c r="A36" s="21"/>
      <c r="B36" s="11" t="s">
        <v>81</v>
      </c>
      <c r="C36" s="24">
        <f>SUM(C10:C35)</f>
        <v>0</v>
      </c>
      <c r="D36" s="24">
        <f>SUM(D10:D35)</f>
        <v>0</v>
      </c>
      <c r="E36" s="24">
        <f>SUM(E10:E35)</f>
        <v>0</v>
      </c>
      <c r="F36" s="25">
        <f>SUM(F10:F35)</f>
        <v>0</v>
      </c>
      <c r="G36" s="26">
        <f>SUM(G10:G35)</f>
        <v>0</v>
      </c>
    </row>
    <row r="37" spans="1:10" ht="13.5" thickTop="1" x14ac:dyDescent="0.2">
      <c r="A37" s="3"/>
      <c r="B37" s="37"/>
      <c r="C37" s="3"/>
      <c r="D37" s="3"/>
      <c r="E37" s="3"/>
    </row>
    <row r="38" spans="1:10" x14ac:dyDescent="0.2">
      <c r="B38" s="35" t="s">
        <v>82</v>
      </c>
      <c r="C38" s="13"/>
      <c r="D38" s="13"/>
    </row>
    <row r="39" spans="1:10" x14ac:dyDescent="0.2">
      <c r="B39" s="38" t="s">
        <v>83</v>
      </c>
    </row>
    <row r="40" spans="1:10" x14ac:dyDescent="0.2">
      <c r="B40" s="41" t="s">
        <v>84</v>
      </c>
    </row>
  </sheetData>
  <mergeCells count="12">
    <mergeCell ref="J18:J19"/>
    <mergeCell ref="B20:F20"/>
    <mergeCell ref="B29:F29"/>
    <mergeCell ref="B13:F13"/>
    <mergeCell ref="B1:G1"/>
    <mergeCell ref="B7:G7"/>
    <mergeCell ref="C2:G2"/>
    <mergeCell ref="C3:G3"/>
    <mergeCell ref="C4:G4"/>
    <mergeCell ref="C6:G6"/>
    <mergeCell ref="C5:G5"/>
    <mergeCell ref="J11:J12"/>
  </mergeCells>
  <phoneticPr fontId="0" type="noConversion"/>
  <printOptions gridLines="1"/>
  <pageMargins left="0.25" right="0.25" top="0.25" bottom="0.4" header="0" footer="0.25"/>
  <pageSetup scale="94" orientation="portrait"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27"/>
  <sheetViews>
    <sheetView windowProtection="1" topLeftCell="A14" zoomScaleNormal="100" workbookViewId="0">
      <selection activeCell="A22" sqref="A22"/>
    </sheetView>
  </sheetViews>
  <sheetFormatPr defaultRowHeight="12.75" x14ac:dyDescent="0.2"/>
  <cols>
    <col min="1" max="1" width="11.85546875" customWidth="1"/>
    <col min="2" max="2" width="25.28515625" customWidth="1"/>
    <col min="3" max="3" width="10" customWidth="1"/>
    <col min="4" max="4" width="17" customWidth="1"/>
    <col min="5" max="5" width="10.7109375" bestFit="1" customWidth="1"/>
    <col min="6" max="6" width="50.7109375" customWidth="1"/>
  </cols>
  <sheetData>
    <row r="1" spans="1:6" x14ac:dyDescent="0.2">
      <c r="A1" s="116" t="s">
        <v>85</v>
      </c>
      <c r="B1" s="116"/>
      <c r="C1" s="116"/>
      <c r="D1" s="116"/>
      <c r="E1" s="116"/>
      <c r="F1" s="116"/>
    </row>
    <row r="2" spans="1:6" ht="24.75" customHeight="1" x14ac:dyDescent="0.2">
      <c r="A2" s="134" t="s">
        <v>86</v>
      </c>
      <c r="B2" s="134"/>
      <c r="C2" s="134"/>
      <c r="D2" s="134"/>
      <c r="E2" s="134"/>
      <c r="F2" s="134"/>
    </row>
    <row r="3" spans="1:6" ht="36.75" customHeight="1" x14ac:dyDescent="0.2">
      <c r="B3" s="134" t="s">
        <v>87</v>
      </c>
      <c r="C3" s="134"/>
      <c r="D3" s="134"/>
      <c r="E3" s="134"/>
      <c r="F3" s="134"/>
    </row>
    <row r="4" spans="1:6" ht="16.5" customHeight="1" x14ac:dyDescent="0.2">
      <c r="A4" s="137" t="s">
        <v>88</v>
      </c>
      <c r="B4" s="137"/>
      <c r="C4" s="136"/>
      <c r="D4" s="136"/>
      <c r="E4" s="136"/>
      <c r="F4" s="106"/>
    </row>
    <row r="5" spans="1:6" ht="16.5" customHeight="1" x14ac:dyDescent="0.2">
      <c r="A5" s="137" t="s">
        <v>89</v>
      </c>
      <c r="B5" s="137"/>
      <c r="C5" s="136"/>
      <c r="D5" s="136"/>
      <c r="E5" s="136"/>
      <c r="F5" s="106"/>
    </row>
    <row r="6" spans="1:6" ht="16.5" customHeight="1" x14ac:dyDescent="0.2">
      <c r="A6" s="137" t="s">
        <v>90</v>
      </c>
      <c r="B6" s="137"/>
      <c r="C6" s="139"/>
      <c r="D6" s="139"/>
      <c r="E6" s="139"/>
      <c r="F6" s="106"/>
    </row>
    <row r="7" spans="1:6" ht="24.75" customHeight="1" x14ac:dyDescent="0.2">
      <c r="A7" s="138" t="s">
        <v>91</v>
      </c>
      <c r="B7" s="138"/>
      <c r="C7" s="139"/>
      <c r="D7" s="139"/>
      <c r="E7" s="139"/>
      <c r="F7" s="106"/>
    </row>
    <row r="9" spans="1:6" ht="25.5" customHeight="1" x14ac:dyDescent="0.2">
      <c r="A9" s="90"/>
      <c r="B9" s="134" t="s">
        <v>92</v>
      </c>
      <c r="C9" s="134"/>
      <c r="E9" s="117">
        <v>2021</v>
      </c>
      <c r="F9" s="117"/>
    </row>
    <row r="10" spans="1:6" ht="25.5" customHeight="1" x14ac:dyDescent="0.2">
      <c r="A10" s="90"/>
      <c r="B10" s="140" t="s">
        <v>93</v>
      </c>
      <c r="C10" s="134"/>
      <c r="E10" s="105"/>
      <c r="F10" s="105"/>
    </row>
    <row r="11" spans="1:6" ht="25.5" customHeight="1" x14ac:dyDescent="0.2">
      <c r="A11" s="90"/>
      <c r="B11" s="140" t="s">
        <v>94</v>
      </c>
      <c r="C11" s="134"/>
      <c r="E11" s="135" t="s">
        <v>95</v>
      </c>
      <c r="F11" s="135"/>
    </row>
    <row r="12" spans="1:6" ht="27" customHeight="1" x14ac:dyDescent="0.2">
      <c r="A12" s="100"/>
      <c r="B12" s="134" t="s">
        <v>96</v>
      </c>
      <c r="C12" s="134"/>
      <c r="E12" s="40">
        <v>0.14000000000000001</v>
      </c>
      <c r="F12" s="104" t="s">
        <v>97</v>
      </c>
    </row>
    <row r="13" spans="1:6" ht="25.5" customHeight="1" x14ac:dyDescent="0.2">
      <c r="A13" s="91"/>
      <c r="B13" s="134" t="s">
        <v>98</v>
      </c>
      <c r="C13" s="134"/>
      <c r="E13" s="39">
        <v>55</v>
      </c>
      <c r="F13" s="104" t="s">
        <v>99</v>
      </c>
    </row>
    <row r="14" spans="1:6" ht="25.5" customHeight="1" x14ac:dyDescent="0.2">
      <c r="A14" s="90"/>
      <c r="B14" s="134" t="s">
        <v>100</v>
      </c>
      <c r="C14" s="134"/>
      <c r="E14" s="136"/>
      <c r="F14" s="136"/>
    </row>
    <row r="15" spans="1:6" ht="39" customHeight="1" x14ac:dyDescent="0.2">
      <c r="A15" s="90"/>
      <c r="B15" s="134" t="s">
        <v>101</v>
      </c>
      <c r="C15" s="134"/>
    </row>
    <row r="16" spans="1:6" ht="24" customHeight="1" x14ac:dyDescent="0.2">
      <c r="A16" s="90"/>
      <c r="B16" s="134" t="s">
        <v>102</v>
      </c>
      <c r="C16" s="134"/>
    </row>
    <row r="17" spans="1:6" x14ac:dyDescent="0.2">
      <c r="C17" s="145" t="s">
        <v>103</v>
      </c>
      <c r="F17" t="s">
        <v>104</v>
      </c>
    </row>
    <row r="18" spans="1:6" ht="12.75" customHeight="1" x14ac:dyDescent="0.2">
      <c r="A18" t="s">
        <v>105</v>
      </c>
      <c r="C18" s="145"/>
      <c r="F18" s="146" t="s">
        <v>106</v>
      </c>
    </row>
    <row r="19" spans="1:6" ht="12.75" customHeight="1" x14ac:dyDescent="0.2">
      <c r="A19" s="42">
        <f>ROUND(SUM(A20:A27),0)</f>
        <v>0</v>
      </c>
      <c r="B19" t="s">
        <v>107</v>
      </c>
      <c r="C19" s="145"/>
      <c r="E19" t="s">
        <v>108</v>
      </c>
      <c r="F19" s="147"/>
    </row>
    <row r="20" spans="1:6" ht="24.75" customHeight="1" x14ac:dyDescent="0.2">
      <c r="A20" s="43">
        <f>C20*(IF(A9&lt;1,0,A9-A10))+E20*A14</f>
        <v>0</v>
      </c>
      <c r="B20" s="16" t="s">
        <v>72</v>
      </c>
      <c r="C20" s="92">
        <v>400</v>
      </c>
      <c r="D20" s="44" t="s">
        <v>109</v>
      </c>
      <c r="E20" s="45">
        <v>1000</v>
      </c>
      <c r="F20" s="46" t="s">
        <v>110</v>
      </c>
    </row>
    <row r="21" spans="1:6" ht="25.5" x14ac:dyDescent="0.2">
      <c r="A21" s="76">
        <f>IF(A13&lt;1,0,(C21*1.17*(((1+ROUNDUP(A13,0))*(ROUNDUP(A11/2,0)+ROUNDUP((A12)/2,0)))-ROUNDDOWN(A15/2,0))))</f>
        <v>0</v>
      </c>
      <c r="B21" s="16" t="s">
        <v>73</v>
      </c>
      <c r="C21" s="92">
        <v>130</v>
      </c>
      <c r="D21" s="148" t="s">
        <v>111</v>
      </c>
      <c r="E21" s="148"/>
      <c r="F21" s="47" t="s">
        <v>112</v>
      </c>
    </row>
    <row r="22" spans="1:6" ht="25.5" x14ac:dyDescent="0.2">
      <c r="A22" s="43">
        <f>E22*(((A9-A10)*(ROUNDUP(A13,0)+1.5))-A15*0.75)</f>
        <v>0</v>
      </c>
      <c r="B22" s="36" t="s">
        <v>113</v>
      </c>
      <c r="C22" s="92"/>
      <c r="D22" s="48"/>
      <c r="E22" s="49">
        <f>E13</f>
        <v>55</v>
      </c>
      <c r="F22" s="47" t="s">
        <v>114</v>
      </c>
    </row>
    <row r="23" spans="1:6" x14ac:dyDescent="0.2">
      <c r="A23" s="43">
        <f>+C23*E23*(A9+A16)</f>
        <v>0</v>
      </c>
      <c r="B23" s="16" t="s">
        <v>97</v>
      </c>
      <c r="C23" s="93">
        <v>50</v>
      </c>
      <c r="D23" s="77" t="s">
        <v>115</v>
      </c>
      <c r="E23" s="50">
        <f>E12</f>
        <v>0.14000000000000001</v>
      </c>
      <c r="F23" s="46" t="s">
        <v>116</v>
      </c>
    </row>
    <row r="24" spans="1:6" x14ac:dyDescent="0.2">
      <c r="A24" s="43">
        <f>+C24*(IF(A9&lt;1,0,A9-A10))</f>
        <v>0</v>
      </c>
      <c r="B24" s="16" t="s">
        <v>76</v>
      </c>
      <c r="C24" s="92">
        <v>75</v>
      </c>
      <c r="D24" s="108" t="s">
        <v>117</v>
      </c>
      <c r="E24" s="108"/>
      <c r="F24" s="46" t="s">
        <v>118</v>
      </c>
    </row>
    <row r="25" spans="1:6" ht="25.5" x14ac:dyDescent="0.2">
      <c r="A25" s="43">
        <f>C25*(A9*(ROUNDUP(A13,0)+2)-A15-(A10*2))</f>
        <v>0</v>
      </c>
      <c r="B25" s="16" t="s">
        <v>77</v>
      </c>
      <c r="C25" s="92">
        <v>15</v>
      </c>
      <c r="D25" s="148" t="s">
        <v>119</v>
      </c>
      <c r="E25" s="148"/>
      <c r="F25" s="46" t="s">
        <v>120</v>
      </c>
    </row>
    <row r="26" spans="1:6" x14ac:dyDescent="0.2">
      <c r="A26" s="94"/>
      <c r="B26" s="141" t="s">
        <v>121</v>
      </c>
      <c r="C26" s="142"/>
      <c r="D26" s="142"/>
      <c r="E26" s="142"/>
      <c r="F26" s="142"/>
    </row>
    <row r="27" spans="1:6" x14ac:dyDescent="0.2">
      <c r="A27" s="94"/>
      <c r="B27" s="143"/>
      <c r="C27" s="144"/>
      <c r="D27" s="144"/>
      <c r="E27" s="144"/>
      <c r="F27" s="144"/>
    </row>
  </sheetData>
  <mergeCells count="28">
    <mergeCell ref="B26:F26"/>
    <mergeCell ref="B27:F27"/>
    <mergeCell ref="C17:C19"/>
    <mergeCell ref="F18:F19"/>
    <mergeCell ref="D25:E25"/>
    <mergeCell ref="D21:E21"/>
    <mergeCell ref="B9:C9"/>
    <mergeCell ref="B13:C13"/>
    <mergeCell ref="B14:C14"/>
    <mergeCell ref="B15:C15"/>
    <mergeCell ref="B10:C10"/>
    <mergeCell ref="B11:C11"/>
    <mergeCell ref="B16:C16"/>
    <mergeCell ref="B12:C12"/>
    <mergeCell ref="E11:F11"/>
    <mergeCell ref="E14:F14"/>
    <mergeCell ref="A1:F1"/>
    <mergeCell ref="A2:F2"/>
    <mergeCell ref="A4:B4"/>
    <mergeCell ref="A6:B6"/>
    <mergeCell ref="A7:B7"/>
    <mergeCell ref="C5:E5"/>
    <mergeCell ref="C4:E4"/>
    <mergeCell ref="C6:E6"/>
    <mergeCell ref="C7:E7"/>
    <mergeCell ref="A5:B5"/>
    <mergeCell ref="B3:F3"/>
    <mergeCell ref="E9:F9"/>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indowProtection="1" topLeftCell="A7" zoomScaleNormal="100" workbookViewId="0">
      <selection activeCell="A13" sqref="A13"/>
    </sheetView>
  </sheetViews>
  <sheetFormatPr defaultRowHeight="12.75" x14ac:dyDescent="0.2"/>
  <cols>
    <col min="1" max="1" width="10.85546875" bestFit="1" customWidth="1"/>
    <col min="2" max="2" width="25.28515625" customWidth="1"/>
    <col min="4" max="4" width="16.28515625" customWidth="1"/>
    <col min="5" max="5" width="10.7109375" bestFit="1" customWidth="1"/>
    <col min="6" max="6" width="50.7109375" customWidth="1"/>
  </cols>
  <sheetData>
    <row r="1" spans="1:10" x14ac:dyDescent="0.2">
      <c r="A1" s="134" t="s">
        <v>122</v>
      </c>
      <c r="B1" s="134"/>
      <c r="C1" s="134"/>
      <c r="D1" s="134"/>
      <c r="E1" s="134"/>
      <c r="F1" s="134"/>
    </row>
    <row r="2" spans="1:10" x14ac:dyDescent="0.2">
      <c r="A2" s="134" t="s">
        <v>123</v>
      </c>
      <c r="B2" s="134"/>
      <c r="C2" s="134"/>
      <c r="D2" s="134"/>
      <c r="E2" s="134"/>
      <c r="F2" s="134"/>
    </row>
    <row r="3" spans="1:10" ht="36.75" customHeight="1" x14ac:dyDescent="0.2">
      <c r="B3" s="134" t="s">
        <v>124</v>
      </c>
      <c r="C3" s="134"/>
      <c r="D3" s="134"/>
      <c r="E3" s="134"/>
      <c r="F3" s="134"/>
    </row>
    <row r="4" spans="1:10" ht="26.25" customHeight="1" x14ac:dyDescent="0.2">
      <c r="A4" s="149" t="s">
        <v>125</v>
      </c>
      <c r="B4" s="149"/>
      <c r="C4" s="149"/>
      <c r="D4" s="149"/>
      <c r="E4" s="149"/>
      <c r="F4" s="149"/>
    </row>
    <row r="5" spans="1:10" ht="26.25" customHeight="1" x14ac:dyDescent="0.2">
      <c r="A5" s="61">
        <v>1</v>
      </c>
      <c r="B5" s="134" t="s">
        <v>126</v>
      </c>
      <c r="C5" s="134"/>
      <c r="E5" s="117">
        <v>2021</v>
      </c>
      <c r="F5" s="117"/>
    </row>
    <row r="6" spans="1:10" ht="39" customHeight="1" x14ac:dyDescent="0.2">
      <c r="A6" s="61">
        <v>1</v>
      </c>
      <c r="B6" s="134" t="s">
        <v>127</v>
      </c>
      <c r="C6" s="134"/>
      <c r="E6" s="135" t="s">
        <v>95</v>
      </c>
      <c r="F6" s="135"/>
    </row>
    <row r="7" spans="1:10" ht="39" customHeight="1" x14ac:dyDescent="0.2">
      <c r="A7" s="61">
        <v>1</v>
      </c>
      <c r="B7" s="134" t="s">
        <v>128</v>
      </c>
      <c r="C7" s="134"/>
      <c r="E7" s="64">
        <v>0.14000000000000001</v>
      </c>
      <c r="F7" s="65" t="s">
        <v>97</v>
      </c>
    </row>
    <row r="8" spans="1:10" ht="39" customHeight="1" x14ac:dyDescent="0.2">
      <c r="A8" s="61">
        <v>1</v>
      </c>
      <c r="B8" s="134" t="s">
        <v>129</v>
      </c>
      <c r="C8" s="134"/>
      <c r="E8" s="66">
        <v>80.84</v>
      </c>
      <c r="F8" s="67" t="s">
        <v>130</v>
      </c>
    </row>
    <row r="9" spans="1:10" ht="24" customHeight="1" x14ac:dyDescent="0.2">
      <c r="E9" s="136"/>
      <c r="F9" s="136"/>
    </row>
    <row r="10" spans="1:10" x14ac:dyDescent="0.2">
      <c r="A10" t="s">
        <v>105</v>
      </c>
      <c r="C10" t="s">
        <v>131</v>
      </c>
    </row>
    <row r="11" spans="1:10" x14ac:dyDescent="0.2">
      <c r="A11" s="52">
        <f>IF(ISBLANK(A5),ROUND(SUM(A12:A19),0),0)</f>
        <v>0</v>
      </c>
      <c r="B11" t="s">
        <v>107</v>
      </c>
      <c r="C11" t="s">
        <v>132</v>
      </c>
      <c r="D11" t="s">
        <v>108</v>
      </c>
      <c r="F11" t="s">
        <v>104</v>
      </c>
    </row>
    <row r="12" spans="1:10" ht="27" customHeight="1" x14ac:dyDescent="0.2">
      <c r="A12" s="53">
        <f>IF(ISBLANK(A5),C12+E12*(1-A7),0)</f>
        <v>0</v>
      </c>
      <c r="B12" s="16" t="s">
        <v>72</v>
      </c>
      <c r="C12" s="95">
        <v>650</v>
      </c>
      <c r="D12" s="54" t="s">
        <v>133</v>
      </c>
      <c r="E12" s="55">
        <v>1000</v>
      </c>
      <c r="F12" s="4" t="s">
        <v>134</v>
      </c>
    </row>
    <row r="13" spans="1:10" ht="25.5" x14ac:dyDescent="0.2">
      <c r="A13" s="53">
        <f>IF(ISBLANK(A5),C13*1.17*(5+IF(ISBLANK(A6),1,0)+IF(ISBLANK(A7),1,0))/2,0)</f>
        <v>0</v>
      </c>
      <c r="B13" s="16" t="s">
        <v>73</v>
      </c>
      <c r="C13" s="99">
        <v>140</v>
      </c>
      <c r="D13" s="116" t="s">
        <v>111</v>
      </c>
      <c r="E13" s="116"/>
      <c r="F13" s="56" t="s">
        <v>135</v>
      </c>
    </row>
    <row r="14" spans="1:10" ht="25.5" x14ac:dyDescent="0.2">
      <c r="A14" s="53">
        <f>IF(ISBLANK(A5),D14*(4.75+0.75+IF(ISBLANK(A6),1,0)),0)</f>
        <v>0</v>
      </c>
      <c r="B14" s="36" t="s">
        <v>113</v>
      </c>
      <c r="C14" s="95"/>
      <c r="D14" s="57">
        <f>E8</f>
        <v>80.84</v>
      </c>
      <c r="E14" s="104" t="s">
        <v>136</v>
      </c>
      <c r="F14" s="56" t="s">
        <v>137</v>
      </c>
      <c r="J14" s="89"/>
    </row>
    <row r="15" spans="1:10" ht="25.5" x14ac:dyDescent="0.2">
      <c r="A15" s="53">
        <f>IF(ISBLANK(A5),2*D15*C15*(1+IF(A8&gt;0,1,0)),0)</f>
        <v>0</v>
      </c>
      <c r="B15" s="16" t="s">
        <v>97</v>
      </c>
      <c r="C15" s="96">
        <v>50</v>
      </c>
      <c r="D15" s="58">
        <f>E7</f>
        <v>0.14000000000000001</v>
      </c>
      <c r="E15" s="104"/>
      <c r="F15" s="4" t="s">
        <v>138</v>
      </c>
    </row>
    <row r="16" spans="1:10" x14ac:dyDescent="0.2">
      <c r="A16" s="53">
        <f>IF(ISBLANK(A5),C16,0)</f>
        <v>0</v>
      </c>
      <c r="B16" s="16" t="s">
        <v>76</v>
      </c>
      <c r="C16" s="95">
        <v>75</v>
      </c>
      <c r="D16" s="104" t="s">
        <v>117</v>
      </c>
      <c r="E16" s="104"/>
      <c r="F16" s="4"/>
    </row>
    <row r="17" spans="1:6" x14ac:dyDescent="0.2">
      <c r="A17" s="53">
        <f>IF(ISBLANK(A5),C17*(6+IF(ISBLANK(A6),1,0)),0)</f>
        <v>0</v>
      </c>
      <c r="B17" s="16" t="s">
        <v>77</v>
      </c>
      <c r="C17" s="95">
        <v>15</v>
      </c>
      <c r="D17" s="116" t="s">
        <v>119</v>
      </c>
      <c r="E17" s="116"/>
      <c r="F17" s="4" t="s">
        <v>139</v>
      </c>
    </row>
    <row r="18" spans="1:6" x14ac:dyDescent="0.2">
      <c r="A18" s="97"/>
      <c r="B18" s="59" t="s">
        <v>121</v>
      </c>
    </row>
    <row r="19" spans="1:6" x14ac:dyDescent="0.2">
      <c r="A19" s="98"/>
      <c r="B19" s="60"/>
    </row>
  </sheetData>
  <mergeCells count="13">
    <mergeCell ref="A1:F1"/>
    <mergeCell ref="B8:C8"/>
    <mergeCell ref="E9:F9"/>
    <mergeCell ref="D13:E13"/>
    <mergeCell ref="D17:E17"/>
    <mergeCell ref="A4:F4"/>
    <mergeCell ref="A2:F2"/>
    <mergeCell ref="B3:F3"/>
    <mergeCell ref="B5:C5"/>
    <mergeCell ref="E5:F5"/>
    <mergeCell ref="B6:C6"/>
    <mergeCell ref="E6:F6"/>
    <mergeCell ref="B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Letter</vt:lpstr>
      <vt:lpstr>Budget Form</vt:lpstr>
      <vt:lpstr>F 2 F Worksheet</vt:lpstr>
      <vt:lpstr>CSC Worksheet</vt:lpstr>
      <vt:lpstr>'Budget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Geff Ratcheson</cp:lastModifiedBy>
  <cp:revision/>
  <dcterms:created xsi:type="dcterms:W3CDTF">2009-07-04T21:38:28Z</dcterms:created>
  <dcterms:modified xsi:type="dcterms:W3CDTF">2020-07-18T19:07:31Z</dcterms:modified>
</cp:coreProperties>
</file>