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8"/>
  <workbookPr defaultThemeVersion="124226"/>
  <mc:AlternateContent xmlns:mc="http://schemas.openxmlformats.org/markup-compatibility/2006">
    <mc:Choice Requires="x15">
      <x15ac:absPath xmlns:x15ac="http://schemas.microsoft.com/office/spreadsheetml/2010/11/ac" url="C:\Users\Salle Hayden\Documents\12 Step\Board 2017-2020\"/>
    </mc:Choice>
  </mc:AlternateContent>
  <xr:revisionPtr revIDLastSave="0" documentId="8_{5AB2DD3B-17C1-9A43-9C91-DC3003EE204A}" xr6:coauthVersionLast="45" xr6:coauthVersionMax="45" xr10:uidLastSave="{00000000-0000-0000-0000-000000000000}"/>
  <bookViews>
    <workbookView xWindow="-110" yWindow="-110" windowWidth="19420" windowHeight="10420" xr2:uid="{00000000-000D-0000-FFFF-FFFF00000000}"/>
  </bookViews>
  <sheets>
    <sheet name="Budget Form" sheetId="1" r:id="rId1"/>
    <sheet name="F 2 F worksheet" sheetId="2" r:id="rId2"/>
    <sheet name="CSC worksheet" sheetId="4" r:id="rId3"/>
  </sheets>
  <definedNames>
    <definedName name="_xlnm.Print_Area" localSheetId="0">'Budget Form'!$A$1:$G$50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1" l="1"/>
  <c r="G12" i="1"/>
  <c r="G11" i="1"/>
  <c r="G10" i="1"/>
  <c r="J46" i="1"/>
  <c r="J37" i="1"/>
  <c r="G38" i="1"/>
  <c r="G45" i="1"/>
  <c r="C46" i="1"/>
  <c r="D46" i="1"/>
  <c r="E46" i="1"/>
  <c r="F46" i="1"/>
  <c r="H46" i="1"/>
  <c r="A19" i="2"/>
  <c r="A20" i="2"/>
  <c r="A21" i="2"/>
  <c r="A22" i="2"/>
  <c r="A23" i="2"/>
  <c r="A24" i="2"/>
  <c r="A13" i="4"/>
  <c r="A14" i="4"/>
  <c r="A15" i="4"/>
  <c r="A16" i="4"/>
  <c r="A17" i="4"/>
  <c r="A18" i="4"/>
  <c r="A12" i="4"/>
  <c r="A18" i="2"/>
  <c r="G46" i="1"/>
</calcChain>
</file>

<file path=xl/sharedStrings.xml><?xml version="1.0" encoding="utf-8"?>
<sst xmlns="http://schemas.openxmlformats.org/spreadsheetml/2006/main" count="136" uniqueCount="103">
  <si>
    <r>
      <t>OS</t>
    </r>
    <r>
      <rPr>
        <sz val="10"/>
        <rFont val="Arial"/>
        <family val="2"/>
      </rPr>
      <t xml:space="preserve"> - SOS Expenses</t>
    </r>
    <phoneticPr fontId="0" type="noConversion"/>
  </si>
  <si>
    <t>Board</t>
    <phoneticPr fontId="0" type="noConversion"/>
  </si>
  <si>
    <t xml:space="preserve">Board of Trustees </t>
    <phoneticPr fontId="0" type="noConversion"/>
  </si>
  <si>
    <t>General Fellowship Services</t>
    <phoneticPr fontId="0" type="noConversion"/>
  </si>
  <si>
    <r>
      <t>OS</t>
    </r>
    <r>
      <rPr>
        <b/>
        <sz val="10"/>
        <rFont val="Arial"/>
        <family val="2"/>
      </rPr>
      <t xml:space="preserve"> - Tax &amp; Audit</t>
    </r>
    <phoneticPr fontId="0" type="noConversion"/>
  </si>
  <si>
    <r>
      <t>OS</t>
    </r>
    <r>
      <rPr>
        <b/>
        <sz val="10"/>
        <rFont val="Arial"/>
        <family val="2"/>
      </rPr>
      <t xml:space="preserve"> - Website Developer</t>
    </r>
    <phoneticPr fontId="0" type="noConversion"/>
  </si>
  <si>
    <t>Telephone - C-Phone</t>
    <phoneticPr fontId="0" type="noConversion"/>
  </si>
  <si>
    <r>
      <t>OS</t>
    </r>
    <r>
      <rPr>
        <b/>
        <sz val="10"/>
        <rFont val="Arial"/>
        <family val="2"/>
      </rPr>
      <t xml:space="preserve"> - Legal</t>
    </r>
    <phoneticPr fontId="0" type="noConversion"/>
  </si>
  <si>
    <t>How many men?</t>
  </si>
  <si>
    <t>How many CM will travel home on the last day of the meeting?  (Assume local person does)</t>
  </si>
  <si>
    <t>=(travel day + meeting days) * attenders - travelers leaving on last day if more than one</t>
  </si>
  <si>
    <t>Everyone gets 50 miles, those further gets 50 more</t>
  </si>
  <si>
    <t>Total f2f</t>
  </si>
  <si>
    <t>Adjustments for special circumstances</t>
  </si>
  <si>
    <t>Things to think about in setting up a budget for a face to face (f2f) committee meeting</t>
  </si>
  <si>
    <t>This form can be used to help set up your budget for next year or to estimate the actual cost for your planned f2f and determine if you need to ask for additional funds to cover unforseen expenses at the time of establishing your budget.</t>
  </si>
  <si>
    <t>Today's date:</t>
  </si>
  <si>
    <t>CM attending less 1 local Add $1,000 for those outside N American Continent</t>
  </si>
  <si>
    <t>.75 travel day + meeting days +.75 for travel days (except locals) +1 for inter continental travelers</t>
  </si>
  <si>
    <t>Everyone gets 10/day adjusted for local and same day travelers</t>
  </si>
  <si>
    <t>All CM stay in hotel the night before and 2 to a room by gender</t>
  </si>
  <si>
    <t>Board BUDGET PLANNING DOCUMENT</t>
    <phoneticPr fontId="0" type="noConversion"/>
  </si>
  <si>
    <r>
      <t xml:space="preserve">Postage </t>
    </r>
    <r>
      <rPr>
        <sz val="10"/>
        <rFont val="Arial"/>
        <family val="2"/>
      </rPr>
      <t xml:space="preserve">  (most comm. spend zero)</t>
    </r>
  </si>
  <si>
    <t>NAME of COMMITTEE :</t>
  </si>
  <si>
    <t>Chair's email:</t>
  </si>
  <si>
    <t>Averages</t>
  </si>
  <si>
    <t>Add 1,000 for outside N American Continent</t>
  </si>
  <si>
    <t>=travel day + meeting days -last day if traveling that day.</t>
  </si>
  <si>
    <t>.75 travel day +4 CSC days +.75 for travel days (if not traveling home last day) +1 for internationals</t>
  </si>
  <si>
    <t>Everyone gets 10/day adjusts for local and same day travelers</t>
  </si>
  <si>
    <t>Is the chair planning to attend CSC? Blank="yes", 1="no"</t>
  </si>
  <si>
    <t>Do you live less than(&lt;50) from a major airport? Blank="yes", 1="no"</t>
  </si>
  <si>
    <t>Things to think about in setting up a budget for committee chair to attend CSC.</t>
  </si>
  <si>
    <t>Please submit chair contact information to Finance Committee when you submit this form in case there are questions.</t>
  </si>
  <si>
    <t xml:space="preserve">TOTAL EXPENSES </t>
  </si>
  <si>
    <t>Summary</t>
  </si>
  <si>
    <t>How long will your committee meet (days)?</t>
  </si>
  <si>
    <t>Current reimbursement rates</t>
  </si>
  <si>
    <t>Per Diem</t>
  </si>
  <si>
    <t>(CSC Per Diem will be adjusted by Finance Committee when we compile all the budgets.)</t>
  </si>
  <si>
    <t>How many Committee Members (CM) will attend?</t>
  </si>
  <si>
    <t>How many CM will attend from outside North American continent?</t>
  </si>
  <si>
    <t>Rates</t>
  </si>
  <si>
    <t>luggage, etc</t>
  </si>
  <si>
    <t>Assumptions</t>
  </si>
  <si>
    <t>This form can be used to help set up your budget for next year.</t>
  </si>
  <si>
    <t>Meals*</t>
    <phoneticPr fontId="0" type="noConversion"/>
  </si>
  <si>
    <r>
      <t>OS</t>
    </r>
    <r>
      <rPr>
        <b/>
        <sz val="10"/>
        <rFont val="Arial"/>
        <family val="2"/>
      </rPr>
      <t xml:space="preserve"> - QB (582) MS365 (495)  JstreetTec (395)</t>
    </r>
    <phoneticPr fontId="0" type="noConversion"/>
  </si>
  <si>
    <t>CSC is 3.5 days, will chair attend a CoDA called meeting on the day before? Blank="yes", 1="no"</t>
  </si>
  <si>
    <t>totals from worksheet</t>
  </si>
  <si>
    <t>CSC</t>
  </si>
  <si>
    <t>CM attending less 1 local</t>
  </si>
  <si>
    <t>per night + tax ~ 12%</t>
  </si>
  <si>
    <t>per day at airport/ hotel</t>
  </si>
  <si>
    <t>Instructions: Fill in the yellow boxes.  Read the assumptions to see if there might be extra costs that you do not see covered by the calculations in this sheet.  You may change any suggested average, but the finance committee will want to know your reasoning or we may consider changing it back.  This is offered as a tool to help us standardize the costs of f2f meetings in CoDA's budget.</t>
  </si>
  <si>
    <t>How many women? (calculated)</t>
  </si>
  <si>
    <t xml:space="preserve">for inter continental travelers </t>
  </si>
  <si>
    <t>Submit to Budget@coda.org 30 days before the start of CSC.</t>
  </si>
  <si>
    <t xml:space="preserve">  </t>
    <phoneticPr fontId="0" type="noConversion"/>
  </si>
  <si>
    <t>How many CM live long distances (&gt;50 miles round trip) from major airports?</t>
  </si>
  <si>
    <t>Instructions: Fill in the yellow boxes.  Read the assumptions to see if there might be extra costs that you do not see covered by the calculations in this sheet.  You may change any suggested average, but the finance committee will want to know your reasoning or we may consider changing it back.  This is offered as a tool to help us standardize costs in CoDA's budget.</t>
  </si>
  <si>
    <t>TYPE of EXPENSE</t>
  </si>
  <si>
    <t>Airfare</t>
  </si>
  <si>
    <t>Lodging</t>
  </si>
  <si>
    <t>Mileage</t>
  </si>
  <si>
    <t>Misc. Travel</t>
  </si>
  <si>
    <t>Parking</t>
  </si>
  <si>
    <r>
      <t xml:space="preserve">Supplies </t>
    </r>
    <r>
      <rPr>
        <sz val="10"/>
        <rFont val="Arial"/>
        <family val="2"/>
      </rPr>
      <t xml:space="preserve"> (most comm. spend zero)</t>
    </r>
  </si>
  <si>
    <t>TOTAL</t>
  </si>
  <si>
    <t>Chair's Phone #:</t>
  </si>
  <si>
    <t># of committee members:</t>
  </si>
  <si>
    <t>Date submitted to Finance Committee:</t>
  </si>
  <si>
    <t>Meals*</t>
  </si>
  <si>
    <t>*Use $46/day, Finance Committee will adjust for CSC once location is set.</t>
  </si>
  <si>
    <t>NAME of CHAIR (first name &amp; initial):</t>
  </si>
  <si>
    <t>Does committee chair live outside North American continent?</t>
  </si>
  <si>
    <t>Will you travel home the afternoon of the last day of CSC? Blank="yes", 1="no"</t>
  </si>
  <si>
    <t>Suggested</t>
  </si>
  <si>
    <t>Committee name:</t>
  </si>
  <si>
    <t>If used for planning a specific F2F, starting date of F2F:</t>
  </si>
  <si>
    <t>Chair's name:</t>
  </si>
  <si>
    <t>Suggested Averages per CM</t>
  </si>
  <si>
    <t>Reception at CSC</t>
  </si>
  <si>
    <t>FSW (Email Blasts)</t>
  </si>
  <si>
    <t>(Free conference calls are easy to arrange.  See "Responsibility of Chairs Regarding Finances" [Appendix C of Expense Reimbursement Policy] for details.)</t>
  </si>
  <si>
    <t>FSW Admin (AZ Office) (15,042.00) +(2,958.00)</t>
  </si>
  <si>
    <r>
      <t>OS</t>
    </r>
    <r>
      <rPr>
        <b/>
        <sz val="10"/>
        <rFont val="Arial"/>
        <family val="2"/>
      </rPr>
      <t xml:space="preserve"> - Bond (1500) + Ins Libility Ins 1850) &amp; Expoplus, (676)</t>
    </r>
  </si>
  <si>
    <t xml:space="preserve">     COMMITTEE BUDGET PROPOSAL FOR JANUARY 2021 through DECEMBER 2021</t>
  </si>
  <si>
    <r>
      <t>OS</t>
    </r>
    <r>
      <rPr>
        <b/>
        <sz val="10"/>
        <rFont val="Arial"/>
        <family val="2"/>
      </rPr>
      <t xml:space="preserve"> = Outside Services </t>
    </r>
    <r>
      <rPr>
        <sz val="10"/>
        <color indexed="10"/>
        <rFont val="Arial"/>
        <family val="2"/>
      </rPr>
      <t xml:space="preserve"> SOS includes Admin Support, Bookkeeper</t>
    </r>
  </si>
  <si>
    <t>Web Maintenance, Webmaster</t>
  </si>
  <si>
    <t>One F2F</t>
  </si>
  <si>
    <t>Nancy O</t>
  </si>
  <si>
    <t>Board Of Trustees - Travel for Conference 2021</t>
  </si>
  <si>
    <t>Total for 1 F2F - $ 13,520.00</t>
  </si>
  <si>
    <t>Contingency for f2f</t>
  </si>
  <si>
    <t>Travel for Board Meetings, as needed: (1 F2F)</t>
  </si>
  <si>
    <t>Board Misc.  Del/Int Grants, assigned IMC</t>
  </si>
  <si>
    <t xml:space="preserve">Multi-channel Streaming at CSC </t>
  </si>
  <si>
    <r>
      <t>OS</t>
    </r>
    <r>
      <rPr>
        <b/>
        <sz val="10"/>
        <rFont val="Arial"/>
        <family val="2"/>
      </rPr>
      <t xml:space="preserve"> - Web Hosting (Hostek,</t>
    </r>
    <r>
      <rPr>
        <b/>
        <sz val="10"/>
        <color indexed="10"/>
        <rFont val="Arial"/>
        <family val="2"/>
      </rPr>
      <t xml:space="preserve"> Flywheel and IO</t>
    </r>
  </si>
  <si>
    <t>For 2021, plan for eleven (11) including 3 international</t>
  </si>
  <si>
    <t>2021-Budget Board</t>
  </si>
  <si>
    <t xml:space="preserve">2021 GFS Budget   </t>
  </si>
  <si>
    <t>Eleven (11) Board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</si>
</sst>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_);_(&quot;$&quot;* \(#,##0.000\);_(&quot;$&quot;* &quot;-&quot;??_);_(@_)"/>
    <numFmt numFmtId="165" formatCode="0.0"/>
  </numFmts>
  <fonts count="13" x14ac:knownFonts="1">
    <font>
      <sz val="10"/>
      <name val="Arial"/>
    </font>
    <font>
      <sz val="10"/>
      <name val="Arial"/>
      <family val="2"/>
    </font>
    <font>
      <b/>
      <sz val="10"/>
      <name val="Arial"/>
      <family val="2"/>
    </font>
    <font>
      <b/>
      <sz val="12"/>
      <name val="Arial"/>
      <family val="2"/>
    </font>
    <font>
      <sz val="12"/>
      <name val="Arial"/>
      <family val="2"/>
    </font>
    <font>
      <sz val="10"/>
      <name val="Arial"/>
      <family val="2"/>
    </font>
    <font>
      <sz val="10"/>
      <name val="Arial"/>
      <family val="2"/>
    </font>
    <font>
      <sz val="10"/>
      <name val="Arial"/>
      <family val="2"/>
    </font>
    <font>
      <sz val="8"/>
      <name val="Verdana"/>
      <family val="2"/>
    </font>
    <font>
      <sz val="10"/>
      <color indexed="10"/>
      <name val="Arial"/>
      <family val="2"/>
    </font>
    <font>
      <b/>
      <sz val="9"/>
      <name val="Arial"/>
      <family val="2"/>
    </font>
    <font>
      <b/>
      <sz val="10"/>
      <color indexed="10"/>
      <name val="Arial"/>
      <family val="2"/>
    </font>
    <font>
      <sz val="10"/>
      <name val="Arial"/>
      <family val="2"/>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35">
    <border>
      <left/>
      <right/>
      <top/>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tted">
        <color indexed="64"/>
      </top>
      <bottom/>
      <diagonal/>
    </border>
    <border>
      <left/>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44" fontId="7" fillId="0" borderId="0" applyFont="0" applyFill="0" applyBorder="0" applyAlignment="0" applyProtection="0"/>
  </cellStyleXfs>
  <cellXfs count="173">
    <xf numFmtId="0" fontId="0" fillId="0" borderId="0" xfId="0"/>
    <xf numFmtId="0" fontId="3" fillId="0" borderId="0" xfId="0" applyFont="1"/>
    <xf numFmtId="0" fontId="4" fillId="0" borderId="0" xfId="0" applyFont="1"/>
    <xf numFmtId="0" fontId="0" fillId="0" borderId="0" xfId="0" applyBorder="1"/>
    <xf numFmtId="0" fontId="0" fillId="0" borderId="0" xfId="0" applyAlignment="1">
      <alignment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0" xfId="0" applyFont="1" applyAlignment="1">
      <alignment horizontal="right" vertical="center"/>
    </xf>
    <xf numFmtId="0" fontId="2" fillId="0" borderId="3" xfId="0" applyFont="1" applyBorder="1" applyAlignment="1">
      <alignment horizontal="center" vertical="center"/>
    </xf>
    <xf numFmtId="0" fontId="0" fillId="0" borderId="4" xfId="0" applyBorder="1"/>
    <xf numFmtId="0" fontId="2" fillId="0" borderId="5" xfId="0" applyFont="1" applyBorder="1" applyAlignment="1">
      <alignment vertical="center"/>
    </xf>
    <xf numFmtId="0" fontId="2" fillId="0" borderId="0"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2" fillId="0" borderId="7" xfId="0" applyFont="1" applyBorder="1" applyAlignment="1">
      <alignment horizontal="center" vertical="center" wrapText="1"/>
    </xf>
    <xf numFmtId="0" fontId="3" fillId="0" borderId="8" xfId="0" applyFont="1" applyBorder="1"/>
    <xf numFmtId="0" fontId="4" fillId="0" borderId="9" xfId="0" applyFont="1" applyBorder="1"/>
    <xf numFmtId="0" fontId="0" fillId="0" borderId="9" xfId="0" applyBorder="1"/>
    <xf numFmtId="4" fontId="0" fillId="0" borderId="7" xfId="0" applyNumberFormat="1" applyBorder="1"/>
    <xf numFmtId="44" fontId="0" fillId="0" borderId="7" xfId="1" applyFont="1" applyBorder="1" applyAlignment="1">
      <alignment wrapText="1"/>
    </xf>
    <xf numFmtId="44" fontId="0" fillId="0" borderId="10" xfId="1" applyFont="1" applyBorder="1" applyAlignment="1">
      <alignment wrapText="1"/>
    </xf>
    <xf numFmtId="44" fontId="0" fillId="0" borderId="11" xfId="1" applyFont="1" applyBorder="1" applyAlignment="1">
      <alignment wrapText="1"/>
    </xf>
    <xf numFmtId="44" fontId="0" fillId="0" borderId="12" xfId="1" applyFont="1" applyBorder="1" applyAlignment="1">
      <alignment wrapText="1"/>
    </xf>
    <xf numFmtId="44" fontId="0" fillId="0" borderId="2" xfId="1" applyFont="1" applyBorder="1" applyAlignment="1">
      <alignment wrapText="1"/>
    </xf>
    <xf numFmtId="44" fontId="0" fillId="0" borderId="13" xfId="1" applyFont="1" applyBorder="1" applyAlignment="1">
      <alignment wrapText="1"/>
    </xf>
    <xf numFmtId="44" fontId="0" fillId="0" borderId="2" xfId="1" applyFont="1" applyBorder="1"/>
    <xf numFmtId="44" fontId="0" fillId="0" borderId="13" xfId="1" applyFont="1" applyBorder="1"/>
    <xf numFmtId="44" fontId="0" fillId="0" borderId="14" xfId="1" applyFont="1" applyBorder="1"/>
    <xf numFmtId="44" fontId="0" fillId="0" borderId="15" xfId="1" applyFont="1" applyBorder="1"/>
    <xf numFmtId="0" fontId="3" fillId="0" borderId="5" xfId="0" applyFont="1" applyBorder="1" applyAlignment="1">
      <alignment horizontal="right" vertical="center"/>
    </xf>
    <xf numFmtId="0" fontId="2" fillId="0" borderId="0" xfId="0" applyFont="1" applyFill="1" applyBorder="1" applyAlignment="1">
      <alignment horizontal="righ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44" fontId="0" fillId="0" borderId="0" xfId="1" applyFont="1"/>
    <xf numFmtId="164" fontId="0" fillId="0" borderId="0" xfId="1" applyNumberFormat="1" applyFont="1"/>
    <xf numFmtId="0" fontId="0" fillId="0" borderId="0" xfId="0" applyAlignment="1">
      <alignment horizontal="left"/>
    </xf>
    <xf numFmtId="0" fontId="0" fillId="0" borderId="0" xfId="0" applyAlignment="1">
      <alignment horizontal="left" wrapText="1"/>
    </xf>
    <xf numFmtId="0" fontId="2" fillId="0" borderId="0" xfId="0" applyFont="1" applyFill="1" applyBorder="1" applyAlignment="1">
      <alignment horizontal="left" vertical="center"/>
    </xf>
    <xf numFmtId="165" fontId="6" fillId="2" borderId="2" xfId="1" applyNumberFormat="1" applyFont="1" applyFill="1" applyBorder="1" applyAlignment="1">
      <alignment vertical="center"/>
    </xf>
    <xf numFmtId="1" fontId="6" fillId="2" borderId="2" xfId="1" applyNumberFormat="1" applyFont="1" applyFill="1" applyBorder="1" applyAlignment="1">
      <alignment vertical="center"/>
    </xf>
    <xf numFmtId="1" fontId="0" fillId="0" borderId="2" xfId="1" applyNumberFormat="1" applyFont="1" applyFill="1" applyBorder="1" applyAlignment="1">
      <alignment vertical="center"/>
    </xf>
    <xf numFmtId="44" fontId="0" fillId="0" borderId="0" xfId="0" applyNumberFormat="1" applyAlignment="1">
      <alignment vertical="center"/>
    </xf>
    <xf numFmtId="44" fontId="0" fillId="0" borderId="2" xfId="1" applyFont="1" applyBorder="1" applyAlignment="1">
      <alignment vertical="center"/>
    </xf>
    <xf numFmtId="44" fontId="6" fillId="2" borderId="2" xfId="1" applyFont="1" applyFill="1" applyBorder="1" applyAlignment="1">
      <alignment vertical="center"/>
    </xf>
    <xf numFmtId="44" fontId="6" fillId="3" borderId="16" xfId="1" applyFont="1" applyFill="1" applyBorder="1"/>
    <xf numFmtId="0" fontId="5" fillId="0" borderId="16" xfId="0" quotePrefix="1" applyFont="1" applyBorder="1" applyAlignment="1">
      <alignment horizontal="right" wrapText="1"/>
    </xf>
    <xf numFmtId="44" fontId="5" fillId="3" borderId="16" xfId="1" quotePrefix="1" applyFont="1" applyFill="1" applyBorder="1" applyAlignment="1">
      <alignment horizontal="right" wrapText="1"/>
    </xf>
    <xf numFmtId="0" fontId="0" fillId="0" borderId="16" xfId="0" applyBorder="1" applyAlignment="1">
      <alignment wrapText="1"/>
    </xf>
    <xf numFmtId="0" fontId="0" fillId="0" borderId="16" xfId="0" applyBorder="1" applyAlignment="1">
      <alignment horizontal="left"/>
    </xf>
    <xf numFmtId="0" fontId="0" fillId="0" borderId="16" xfId="0" quotePrefix="1" applyBorder="1" applyAlignment="1">
      <alignment wrapText="1"/>
    </xf>
    <xf numFmtId="0" fontId="0" fillId="0" borderId="16" xfId="0" applyBorder="1"/>
    <xf numFmtId="44" fontId="0" fillId="0" borderId="16" xfId="1" applyFont="1" applyBorder="1" applyAlignment="1">
      <alignment horizontal="left"/>
    </xf>
    <xf numFmtId="164" fontId="0" fillId="0" borderId="16" xfId="1" applyNumberFormat="1" applyFont="1" applyBorder="1" applyAlignment="1">
      <alignment horizontal="left"/>
    </xf>
    <xf numFmtId="0" fontId="6" fillId="3" borderId="16" xfId="1" applyNumberFormat="1" applyFont="1" applyFill="1" applyBorder="1"/>
    <xf numFmtId="0" fontId="0" fillId="0" borderId="0" xfId="0" applyAlignment="1">
      <alignment horizontal="center"/>
    </xf>
    <xf numFmtId="164" fontId="0" fillId="0" borderId="0" xfId="2" applyNumberFormat="1" applyFont="1"/>
    <xf numFmtId="44" fontId="0" fillId="0" borderId="0" xfId="2" applyFont="1"/>
    <xf numFmtId="44" fontId="0" fillId="0" borderId="0" xfId="0" applyNumberFormat="1"/>
    <xf numFmtId="44" fontId="0" fillId="0" borderId="2" xfId="2" applyFont="1" applyBorder="1"/>
    <xf numFmtId="44" fontId="7" fillId="3" borderId="0" xfId="2" applyFont="1" applyFill="1"/>
    <xf numFmtId="0" fontId="5" fillId="0" borderId="0" xfId="0" quotePrefix="1" applyFont="1" applyAlignment="1">
      <alignment horizontal="right" wrapText="1"/>
    </xf>
    <xf numFmtId="44" fontId="5" fillId="0" borderId="0" xfId="2" quotePrefix="1" applyFont="1" applyAlignment="1">
      <alignment horizontal="right" wrapText="1"/>
    </xf>
    <xf numFmtId="0" fontId="0" fillId="0" borderId="0" xfId="0" quotePrefix="1" applyAlignment="1">
      <alignment wrapText="1"/>
    </xf>
    <xf numFmtId="44" fontId="0" fillId="0" borderId="0" xfId="2" applyFont="1" applyAlignment="1">
      <alignment horizontal="left"/>
    </xf>
    <xf numFmtId="164" fontId="0" fillId="0" borderId="0" xfId="2" applyNumberFormat="1" applyFont="1" applyAlignment="1">
      <alignment horizontal="left"/>
    </xf>
    <xf numFmtId="44" fontId="7" fillId="2" borderId="5" xfId="2" applyFont="1" applyFill="1" applyBorder="1"/>
    <xf numFmtId="0" fontId="0" fillId="0" borderId="17" xfId="0" applyFill="1" applyBorder="1" applyAlignment="1">
      <alignment vertical="center"/>
    </xf>
    <xf numFmtId="44" fontId="7" fillId="2" borderId="4" xfId="2" applyFont="1" applyFill="1" applyBorder="1"/>
    <xf numFmtId="0" fontId="0" fillId="0" borderId="18" xfId="0" applyBorder="1"/>
    <xf numFmtId="0" fontId="0" fillId="2" borderId="2" xfId="0" applyFill="1" applyBorder="1"/>
    <xf numFmtId="44" fontId="0" fillId="0" borderId="2" xfId="0" applyNumberFormat="1" applyBorder="1"/>
    <xf numFmtId="0" fontId="0" fillId="0" borderId="13" xfId="0" applyBorder="1" applyAlignment="1">
      <alignment horizontal="left" vertical="center" wrapText="1"/>
    </xf>
    <xf numFmtId="0" fontId="0" fillId="0" borderId="19" xfId="0" applyBorder="1"/>
    <xf numFmtId="0" fontId="0" fillId="0" borderId="2" xfId="0" applyBorder="1" applyAlignment="1">
      <alignment horizontal="left" vertical="center" wrapText="1"/>
    </xf>
    <xf numFmtId="0" fontId="0" fillId="0" borderId="20" xfId="0" applyBorder="1"/>
    <xf numFmtId="0" fontId="2" fillId="0" borderId="17" xfId="0" applyFont="1" applyBorder="1" applyAlignment="1">
      <alignment horizontal="center" vertical="center" wrapText="1"/>
    </xf>
    <xf numFmtId="44" fontId="0" fillId="0" borderId="17" xfId="1" applyFont="1" applyBorder="1" applyAlignment="1">
      <alignment wrapText="1"/>
    </xf>
    <xf numFmtId="44" fontId="0" fillId="0" borderId="17" xfId="1" applyFont="1" applyBorder="1"/>
    <xf numFmtId="44" fontId="0" fillId="0" borderId="21" xfId="1" applyFont="1" applyBorder="1"/>
    <xf numFmtId="0" fontId="2" fillId="0" borderId="13" xfId="0" applyFont="1" applyBorder="1" applyAlignment="1">
      <alignment horizontal="center" wrapText="1"/>
    </xf>
    <xf numFmtId="44" fontId="0" fillId="0" borderId="22" xfId="1" applyFont="1" applyBorder="1" applyAlignment="1">
      <alignment wrapText="1"/>
    </xf>
    <xf numFmtId="0" fontId="2" fillId="0" borderId="5" xfId="0" applyFont="1" applyBorder="1" applyAlignment="1">
      <alignment horizontal="left" vertical="center" wrapText="1"/>
    </xf>
    <xf numFmtId="4" fontId="0" fillId="0" borderId="0" xfId="0" applyNumberFormat="1"/>
    <xf numFmtId="3" fontId="0" fillId="0" borderId="0" xfId="0" applyNumberFormat="1"/>
    <xf numFmtId="44" fontId="0" fillId="0" borderId="0" xfId="1" applyFont="1" applyFill="1" applyBorder="1" applyAlignment="1">
      <alignment wrapText="1"/>
    </xf>
    <xf numFmtId="44" fontId="1" fillId="0" borderId="7" xfId="1" applyFont="1" applyBorder="1" applyAlignment="1">
      <alignment wrapText="1"/>
    </xf>
    <xf numFmtId="44" fontId="0" fillId="0" borderId="2" xfId="1" applyFont="1" applyBorder="1" applyAlignment="1">
      <alignment horizontal="right"/>
    </xf>
    <xf numFmtId="0" fontId="0" fillId="0" borderId="20" xfId="0" applyBorder="1" applyAlignment="1">
      <alignment horizontal="right"/>
    </xf>
    <xf numFmtId="4" fontId="0" fillId="0" borderId="2" xfId="0" applyNumberFormat="1" applyBorder="1" applyAlignment="1">
      <alignment horizontal="right" vertical="center" wrapText="1"/>
    </xf>
    <xf numFmtId="0" fontId="0" fillId="0" borderId="2" xfId="0" applyBorder="1" applyAlignment="1">
      <alignment horizontal="right" vertical="center" wrapText="1"/>
    </xf>
    <xf numFmtId="3" fontId="0" fillId="0" borderId="2" xfId="0" applyNumberFormat="1" applyBorder="1" applyAlignment="1">
      <alignment horizontal="right" vertical="center" wrapText="1"/>
    </xf>
    <xf numFmtId="44" fontId="0" fillId="0" borderId="14" xfId="1" applyFont="1" applyBorder="1" applyAlignment="1">
      <alignment horizontal="right"/>
    </xf>
    <xf numFmtId="44" fontId="0" fillId="0" borderId="10" xfId="1" applyFont="1" applyBorder="1" applyAlignment="1">
      <alignment horizontal="right" wrapText="1"/>
    </xf>
    <xf numFmtId="0" fontId="10" fillId="0" borderId="17" xfId="0" applyFont="1" applyBorder="1" applyAlignment="1">
      <alignment horizontal="center" wrapText="1"/>
    </xf>
    <xf numFmtId="44" fontId="0" fillId="0" borderId="24" xfId="1" applyFont="1" applyBorder="1" applyAlignment="1">
      <alignment horizontal="right"/>
    </xf>
    <xf numFmtId="0" fontId="0" fillId="0" borderId="3" xfId="0" applyBorder="1" applyAlignment="1">
      <alignment vertical="center"/>
    </xf>
    <xf numFmtId="0" fontId="0" fillId="0" borderId="4" xfId="0" applyBorder="1" applyAlignment="1">
      <alignment vertical="center"/>
    </xf>
    <xf numFmtId="0" fontId="2" fillId="0" borderId="24" xfId="0" applyFont="1" applyBorder="1" applyAlignment="1">
      <alignment vertical="center"/>
    </xf>
    <xf numFmtId="0" fontId="11" fillId="0" borderId="5" xfId="0" applyFont="1" applyBorder="1" applyAlignment="1">
      <alignment horizontal="left" vertical="center" wrapText="1"/>
    </xf>
    <xf numFmtId="0" fontId="11" fillId="0" borderId="5" xfId="0" applyFont="1" applyBorder="1" applyAlignment="1">
      <alignment vertical="center"/>
    </xf>
    <xf numFmtId="0" fontId="0" fillId="0" borderId="24" xfId="0" applyBorder="1"/>
    <xf numFmtId="0" fontId="9" fillId="0" borderId="0" xfId="0" applyFont="1"/>
    <xf numFmtId="3" fontId="0" fillId="0" borderId="2" xfId="0" applyNumberFormat="1" applyBorder="1" applyAlignment="1">
      <alignment horizontal="right"/>
    </xf>
    <xf numFmtId="0" fontId="0" fillId="0" borderId="2" xfId="0" applyBorder="1"/>
    <xf numFmtId="0" fontId="11" fillId="0" borderId="5" xfId="0" applyFont="1" applyBorder="1" applyAlignment="1">
      <alignment vertical="center" wrapText="1"/>
    </xf>
    <xf numFmtId="0" fontId="2" fillId="0" borderId="24" xfId="0" applyFont="1" applyBorder="1"/>
    <xf numFmtId="0" fontId="2" fillId="0" borderId="26" xfId="0" applyFont="1" applyBorder="1"/>
    <xf numFmtId="0" fontId="0" fillId="0" borderId="25" xfId="0" applyBorder="1" applyAlignment="1">
      <alignment vertical="center"/>
    </xf>
    <xf numFmtId="0" fontId="0" fillId="0" borderId="26" xfId="0" applyBorder="1" applyAlignment="1">
      <alignment vertical="center"/>
    </xf>
    <xf numFmtId="0" fontId="2" fillId="0" borderId="27" xfId="0" applyFont="1" applyBorder="1" applyAlignment="1">
      <alignment vertical="center"/>
    </xf>
    <xf numFmtId="0" fontId="2" fillId="0" borderId="27" xfId="0" applyFont="1" applyBorder="1"/>
    <xf numFmtId="0" fontId="9" fillId="0" borderId="0" xfId="0" applyFont="1" applyAlignment="1">
      <alignment wrapText="1"/>
    </xf>
    <xf numFmtId="44" fontId="0" fillId="0" borderId="28" xfId="0" applyNumberFormat="1" applyBorder="1"/>
    <xf numFmtId="44" fontId="0" fillId="0" borderId="27" xfId="0" applyNumberFormat="1" applyBorder="1"/>
    <xf numFmtId="44" fontId="0" fillId="0" borderId="28" xfId="1" applyFont="1" applyBorder="1"/>
    <xf numFmtId="44" fontId="0" fillId="0" borderId="17" xfId="2" applyFont="1" applyBorder="1" applyAlignment="1">
      <alignment horizontal="left" vertical="center" wrapText="1"/>
    </xf>
    <xf numFmtId="0" fontId="0" fillId="0" borderId="0" xfId="0" applyBorder="1" applyAlignment="1">
      <alignment horizontal="right"/>
    </xf>
    <xf numFmtId="0" fontId="0" fillId="0" borderId="19" xfId="0" applyBorder="1" applyAlignment="1">
      <alignment horizontal="right"/>
    </xf>
    <xf numFmtId="44" fontId="0" fillId="0" borderId="17" xfId="0" applyNumberFormat="1" applyBorder="1" applyAlignment="1">
      <alignment horizontal="right" vertical="center" wrapText="1"/>
    </xf>
    <xf numFmtId="44" fontId="0" fillId="0" borderId="17" xfId="0" applyNumberFormat="1" applyBorder="1"/>
    <xf numFmtId="44" fontId="0" fillId="0" borderId="19" xfId="0" applyNumberFormat="1" applyBorder="1"/>
    <xf numFmtId="44" fontId="0" fillId="0" borderId="25" xfId="0" applyNumberFormat="1" applyBorder="1" applyAlignment="1">
      <alignment horizontal="right"/>
    </xf>
    <xf numFmtId="44" fontId="0" fillId="0" borderId="17" xfId="1" applyNumberFormat="1" applyFont="1" applyBorder="1"/>
    <xf numFmtId="44" fontId="0" fillId="0" borderId="2" xfId="1" applyNumberFormat="1" applyFont="1" applyBorder="1"/>
    <xf numFmtId="44" fontId="0" fillId="0" borderId="13" xfId="1" applyNumberFormat="1" applyFont="1" applyBorder="1"/>
    <xf numFmtId="44" fontId="0" fillId="0" borderId="7" xfId="0" applyNumberFormat="1" applyBorder="1"/>
    <xf numFmtId="44" fontId="0" fillId="0" borderId="13" xfId="1" applyNumberFormat="1" applyFont="1" applyBorder="1" applyAlignment="1">
      <alignment wrapText="1"/>
    </xf>
    <xf numFmtId="44" fontId="0" fillId="0" borderId="23" xfId="0" applyNumberFormat="1" applyBorder="1"/>
    <xf numFmtId="44" fontId="1" fillId="0" borderId="7" xfId="0" applyNumberFormat="1" applyFont="1" applyBorder="1"/>
    <xf numFmtId="44" fontId="1" fillId="0" borderId="7" xfId="1" applyNumberFormat="1" applyFont="1" applyBorder="1" applyAlignment="1">
      <alignment wrapText="1"/>
    </xf>
    <xf numFmtId="44" fontId="0" fillId="0" borderId="7" xfId="1" applyNumberFormat="1" applyFont="1" applyBorder="1" applyAlignment="1">
      <alignment wrapText="1"/>
    </xf>
    <xf numFmtId="44" fontId="12" fillId="0" borderId="7" xfId="1" applyNumberFormat="1" applyFont="1" applyBorder="1" applyAlignment="1">
      <alignment wrapText="1"/>
    </xf>
    <xf numFmtId="0" fontId="1" fillId="0" borderId="0" xfId="0" applyFont="1" applyAlignment="1">
      <alignment horizontal="center"/>
    </xf>
    <xf numFmtId="0" fontId="0" fillId="0" borderId="17" xfId="0" applyBorder="1" applyAlignment="1">
      <alignment horizontal="left" vertical="center" wrapText="1"/>
    </xf>
    <xf numFmtId="0" fontId="0" fillId="0" borderId="5" xfId="0" applyBorder="1" applyAlignment="1">
      <alignment horizontal="left" vertical="center" wrapText="1"/>
    </xf>
    <xf numFmtId="0" fontId="0" fillId="0" borderId="24" xfId="0"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7" xfId="0" applyFont="1" applyBorder="1" applyAlignment="1">
      <alignment horizontal="righ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24" xfId="0" applyFont="1" applyBorder="1" applyAlignment="1">
      <alignment horizontal="right" vertical="center"/>
    </xf>
    <xf numFmtId="0" fontId="3" fillId="0" borderId="17" xfId="0" applyFont="1" applyBorder="1" applyAlignment="1">
      <alignment horizontal="left"/>
    </xf>
    <xf numFmtId="0" fontId="3" fillId="0" borderId="5" xfId="0" applyFont="1" applyBorder="1" applyAlignment="1">
      <alignment horizontal="left"/>
    </xf>
    <xf numFmtId="0" fontId="3" fillId="0" borderId="24" xfId="0" applyFont="1" applyBorder="1" applyAlignment="1">
      <alignment horizontal="left"/>
    </xf>
    <xf numFmtId="0" fontId="0" fillId="0" borderId="2" xfId="0" applyBorder="1" applyAlignment="1">
      <alignment horizontal="right"/>
    </xf>
    <xf numFmtId="0" fontId="0" fillId="0" borderId="17" xfId="0" applyBorder="1" applyAlignment="1">
      <alignment horizontal="right"/>
    </xf>
    <xf numFmtId="0" fontId="0" fillId="0" borderId="5" xfId="0" applyBorder="1" applyAlignment="1">
      <alignment horizontal="right"/>
    </xf>
    <xf numFmtId="0" fontId="0" fillId="0" borderId="24" xfId="0" applyBorder="1" applyAlignment="1">
      <alignment horizontal="right"/>
    </xf>
    <xf numFmtId="0" fontId="2" fillId="0" borderId="17" xfId="0" applyFont="1" applyBorder="1" applyAlignment="1">
      <alignment horizontal="left"/>
    </xf>
    <xf numFmtId="0" fontId="2" fillId="0" borderId="5" xfId="0" applyFont="1" applyBorder="1" applyAlignment="1">
      <alignment horizontal="left"/>
    </xf>
    <xf numFmtId="0" fontId="2" fillId="0" borderId="24" xfId="0" applyFont="1" applyBorder="1"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right"/>
    </xf>
    <xf numFmtId="0" fontId="0" fillId="0" borderId="0" xfId="0" applyAlignment="1">
      <alignment horizontal="right" wrapText="1"/>
    </xf>
    <xf numFmtId="0" fontId="0" fillId="0" borderId="0" xfId="0" applyAlignment="1">
      <alignment horizontal="center" wrapText="1"/>
    </xf>
    <xf numFmtId="0" fontId="0" fillId="2" borderId="19" xfId="0" applyFill="1" applyBorder="1" applyAlignment="1">
      <alignment horizontal="left"/>
    </xf>
    <xf numFmtId="0" fontId="0" fillId="2" borderId="0" xfId="0" applyFill="1" applyBorder="1" applyAlignment="1">
      <alignment horizontal="left"/>
    </xf>
    <xf numFmtId="0" fontId="0" fillId="3" borderId="0" xfId="0" applyFill="1" applyAlignment="1">
      <alignment horizontal="center" wrapText="1"/>
    </xf>
    <xf numFmtId="0" fontId="0" fillId="0" borderId="29" xfId="0" applyBorder="1" applyAlignment="1">
      <alignment horizontal="left" wrapText="1"/>
    </xf>
    <xf numFmtId="0" fontId="0" fillId="0" borderId="30" xfId="0" applyBorder="1" applyAlignment="1">
      <alignment horizontal="left" wrapText="1"/>
    </xf>
    <xf numFmtId="0" fontId="0" fillId="0" borderId="16" xfId="0" applyBorder="1" applyAlignment="1">
      <alignment horizontal="left"/>
    </xf>
    <xf numFmtId="0" fontId="0" fillId="2" borderId="19" xfId="0" applyFill="1" applyBorder="1" applyAlignment="1">
      <alignment horizontal="left" vertical="center"/>
    </xf>
    <xf numFmtId="0" fontId="0" fillId="2" borderId="0" xfId="0" applyFill="1" applyBorder="1" applyAlignment="1">
      <alignment horizontal="left" vertical="center"/>
    </xf>
    <xf numFmtId="14" fontId="0" fillId="0" borderId="0" xfId="0" applyNumberFormat="1" applyAlignment="1">
      <alignment horizontal="center" wrapText="1"/>
    </xf>
    <xf numFmtId="0" fontId="2" fillId="0" borderId="0" xfId="0" applyFont="1" applyAlignment="1">
      <alignment horizontal="center" vertical="center" wrapText="1"/>
    </xf>
    <xf numFmtId="0" fontId="0" fillId="0" borderId="0" xfId="0" applyAlignment="1">
      <alignment horizontal="center"/>
    </xf>
  </cellXfs>
  <cellStyles count="3">
    <cellStyle name="Currency" xfId="1" builtinId="4"/>
    <cellStyle name="Currency 2" xfId="2" xr:uid="{00000000-0005-0000-0000-000001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184"/>
  <sheetViews>
    <sheetView tabSelected="1" zoomScaleNormal="100" workbookViewId="0">
      <selection activeCell="B30" sqref="B30"/>
    </sheetView>
  </sheetViews>
  <sheetFormatPr defaultRowHeight="12.75" x14ac:dyDescent="0.15"/>
  <cols>
    <col min="1" max="1" width="2.828125" customWidth="1"/>
    <col min="2" max="2" width="40.3203125" customWidth="1"/>
    <col min="3" max="3" width="12.40625" style="90" customWidth="1"/>
    <col min="4" max="4" width="12.9453125" style="75" customWidth="1"/>
    <col min="5" max="5" width="11.4609375" style="77" customWidth="1"/>
    <col min="6" max="6" width="11.4609375" customWidth="1"/>
    <col min="7" max="7" width="14.29296875" customWidth="1"/>
    <col min="8" max="8" width="20.49609375" customWidth="1"/>
    <col min="9" max="9" width="14.83203125" customWidth="1"/>
    <col min="10" max="10" width="19.28125" customWidth="1"/>
  </cols>
  <sheetData>
    <row r="1" spans="1:11" s="1" customFormat="1" ht="35.25" customHeight="1" x14ac:dyDescent="0.15">
      <c r="A1" s="17"/>
      <c r="B1" s="139" t="s">
        <v>21</v>
      </c>
      <c r="C1" s="140"/>
      <c r="D1" s="139"/>
      <c r="E1" s="140"/>
      <c r="F1" s="141"/>
      <c r="G1" s="142"/>
    </row>
    <row r="2" spans="1:11" s="2" customFormat="1" ht="20.100000000000001" customHeight="1" x14ac:dyDescent="0.15">
      <c r="A2" s="18"/>
      <c r="B2" s="31" t="s">
        <v>23</v>
      </c>
      <c r="C2" s="147" t="s">
        <v>1</v>
      </c>
      <c r="D2" s="148"/>
      <c r="E2" s="148"/>
      <c r="F2" s="148"/>
      <c r="G2" s="149"/>
    </row>
    <row r="3" spans="1:11" s="2" customFormat="1" ht="20.100000000000001" customHeight="1" x14ac:dyDescent="0.15">
      <c r="A3" s="18"/>
      <c r="B3" s="31" t="s">
        <v>74</v>
      </c>
      <c r="C3" s="147" t="s">
        <v>91</v>
      </c>
      <c r="D3" s="148"/>
      <c r="E3" s="148"/>
      <c r="F3" s="148"/>
      <c r="G3" s="149"/>
    </row>
    <row r="4" spans="1:11" ht="20.100000000000001" hidden="1" customHeight="1" x14ac:dyDescent="0.15">
      <c r="A4" s="19"/>
      <c r="B4" s="31" t="s">
        <v>24</v>
      </c>
      <c r="C4" s="150"/>
      <c r="D4" s="151"/>
      <c r="E4" s="150"/>
      <c r="F4" s="152"/>
      <c r="G4" s="153"/>
    </row>
    <row r="5" spans="1:11" ht="20.100000000000001" hidden="1" customHeight="1" x14ac:dyDescent="0.15">
      <c r="A5" s="19"/>
      <c r="B5" s="31" t="s">
        <v>69</v>
      </c>
      <c r="C5" s="150"/>
      <c r="D5" s="151"/>
      <c r="E5" s="150"/>
      <c r="F5" s="152"/>
      <c r="G5" s="153"/>
    </row>
    <row r="6" spans="1:11" ht="20.100000000000001" customHeight="1" x14ac:dyDescent="0.15">
      <c r="A6" s="19"/>
      <c r="B6" s="31" t="s">
        <v>70</v>
      </c>
      <c r="C6" s="154" t="s">
        <v>99</v>
      </c>
      <c r="D6" s="155"/>
      <c r="E6" s="155"/>
      <c r="F6" s="155"/>
      <c r="G6" s="156"/>
    </row>
    <row r="7" spans="1:11" ht="31.5" customHeight="1" x14ac:dyDescent="0.15">
      <c r="A7" s="19"/>
      <c r="B7" s="143" t="s">
        <v>87</v>
      </c>
      <c r="C7" s="144"/>
      <c r="D7" s="143"/>
      <c r="E7" s="144"/>
      <c r="F7" s="145"/>
      <c r="G7" s="146"/>
    </row>
    <row r="8" spans="1:11" ht="31.5" customHeight="1" x14ac:dyDescent="0.15">
      <c r="A8" s="19"/>
      <c r="B8" s="10" t="s">
        <v>61</v>
      </c>
      <c r="C8" s="7" t="s">
        <v>2</v>
      </c>
      <c r="D8" s="96" t="s">
        <v>3</v>
      </c>
      <c r="E8" s="7"/>
      <c r="F8" s="82"/>
      <c r="G8" s="16" t="s">
        <v>68</v>
      </c>
      <c r="H8" s="4"/>
      <c r="I8" s="4"/>
      <c r="J8" s="4"/>
      <c r="K8" s="4"/>
    </row>
    <row r="9" spans="1:11" ht="40.5" customHeight="1" x14ac:dyDescent="0.15">
      <c r="A9" s="19"/>
      <c r="B9" s="11"/>
      <c r="C9" s="8" t="s">
        <v>100</v>
      </c>
      <c r="D9" s="78" t="s">
        <v>101</v>
      </c>
      <c r="E9" s="8" t="s">
        <v>58</v>
      </c>
      <c r="F9" s="6"/>
      <c r="G9" s="16"/>
      <c r="H9" s="5"/>
      <c r="I9" s="5"/>
      <c r="J9" s="5"/>
      <c r="K9" s="4"/>
    </row>
    <row r="10" spans="1:11" ht="20.100000000000001" customHeight="1" x14ac:dyDescent="0.15">
      <c r="A10" s="19"/>
      <c r="B10" s="12" t="s">
        <v>22</v>
      </c>
      <c r="C10" s="89">
        <v>50</v>
      </c>
      <c r="D10" s="79"/>
      <c r="E10" s="25"/>
      <c r="F10" s="26"/>
      <c r="G10" s="21">
        <f>SUM(C10:F10)</f>
        <v>50</v>
      </c>
      <c r="H10" s="4"/>
      <c r="I10" s="4"/>
      <c r="J10" s="4"/>
      <c r="K10" s="4"/>
    </row>
    <row r="11" spans="1:11" ht="20.100000000000001" customHeight="1" x14ac:dyDescent="0.15">
      <c r="A11" s="19"/>
      <c r="B11" s="12" t="s">
        <v>67</v>
      </c>
      <c r="C11" s="89">
        <v>50</v>
      </c>
      <c r="D11" s="80"/>
      <c r="E11" s="27"/>
      <c r="F11" s="28"/>
      <c r="G11" s="21">
        <f>SUM(C11:F11)</f>
        <v>50</v>
      </c>
    </row>
    <row r="12" spans="1:11" ht="20.100000000000001" customHeight="1" x14ac:dyDescent="0.15">
      <c r="A12" s="19"/>
      <c r="B12" s="12" t="s">
        <v>6</v>
      </c>
      <c r="C12" s="89"/>
      <c r="D12" s="80">
        <v>1170</v>
      </c>
      <c r="E12" s="27"/>
      <c r="F12" s="28"/>
      <c r="G12" s="21">
        <f>SUM(D12:F12)</f>
        <v>1170</v>
      </c>
    </row>
    <row r="13" spans="1:11" ht="31.15" customHeight="1" x14ac:dyDescent="0.15">
      <c r="A13" s="19"/>
      <c r="B13" s="136" t="s">
        <v>84</v>
      </c>
      <c r="C13" s="137"/>
      <c r="D13" s="137"/>
      <c r="E13" s="137"/>
      <c r="F13" s="138"/>
      <c r="G13" s="129"/>
    </row>
    <row r="14" spans="1:11" ht="26.25" customHeight="1" x14ac:dyDescent="0.15">
      <c r="A14" s="19"/>
      <c r="B14" s="84" t="s">
        <v>83</v>
      </c>
      <c r="C14" s="91"/>
      <c r="D14" s="121">
        <v>11000</v>
      </c>
      <c r="E14" s="76"/>
      <c r="F14" s="74"/>
      <c r="G14" s="128">
        <f>SUM(D14:F14)</f>
        <v>11000</v>
      </c>
    </row>
    <row r="15" spans="1:11" ht="26.25" customHeight="1" x14ac:dyDescent="0.15">
      <c r="A15" s="19"/>
      <c r="B15" s="84" t="s">
        <v>85</v>
      </c>
      <c r="C15" s="92"/>
      <c r="D15" s="121">
        <v>18000</v>
      </c>
      <c r="E15" s="76"/>
      <c r="F15" s="74"/>
      <c r="G15" s="128">
        <v>18000</v>
      </c>
    </row>
    <row r="16" spans="1:11" ht="26.25" customHeight="1" x14ac:dyDescent="0.15">
      <c r="A16" s="19"/>
      <c r="B16" s="107" t="s">
        <v>88</v>
      </c>
      <c r="C16" s="105"/>
      <c r="D16" s="122">
        <v>38880</v>
      </c>
      <c r="E16" s="106"/>
      <c r="F16" s="103"/>
      <c r="G16" s="130">
        <v>38880</v>
      </c>
      <c r="I16" s="85"/>
    </row>
    <row r="17" spans="1:10" x14ac:dyDescent="0.15">
      <c r="B17" s="104" t="s">
        <v>0</v>
      </c>
      <c r="D17" s="123">
        <v>2544</v>
      </c>
      <c r="G17" s="73">
        <v>2544</v>
      </c>
    </row>
    <row r="18" spans="1:10" ht="26.25" customHeight="1" x14ac:dyDescent="0.15">
      <c r="A18" s="19"/>
      <c r="B18" s="101" t="s">
        <v>4</v>
      </c>
      <c r="C18" s="92"/>
      <c r="D18" s="121">
        <v>5450</v>
      </c>
      <c r="E18" s="76"/>
      <c r="F18" s="74"/>
      <c r="G18" s="128">
        <v>5450</v>
      </c>
      <c r="H18" s="86"/>
    </row>
    <row r="19" spans="1:10" ht="26.25" customHeight="1" x14ac:dyDescent="0.15">
      <c r="A19" s="19"/>
      <c r="B19" s="101" t="s">
        <v>5</v>
      </c>
      <c r="C19" s="92"/>
      <c r="D19" s="121">
        <v>5500</v>
      </c>
      <c r="E19" s="76"/>
      <c r="F19" s="74"/>
      <c r="G19" s="128">
        <v>5500</v>
      </c>
    </row>
    <row r="20" spans="1:10" ht="26.25" customHeight="1" x14ac:dyDescent="0.15">
      <c r="A20" s="19"/>
      <c r="B20" s="101" t="s">
        <v>86</v>
      </c>
      <c r="C20" s="92"/>
      <c r="D20" s="121">
        <v>4026</v>
      </c>
      <c r="E20" s="76"/>
      <c r="F20" s="74"/>
      <c r="G20" s="128">
        <v>4026</v>
      </c>
    </row>
    <row r="21" spans="1:10" ht="26.25" customHeight="1" x14ac:dyDescent="0.15">
      <c r="A21" s="19"/>
      <c r="B21" s="101" t="s">
        <v>7</v>
      </c>
      <c r="C21" s="92"/>
      <c r="D21" s="121">
        <v>10000</v>
      </c>
      <c r="E21" s="76"/>
      <c r="F21" s="74"/>
      <c r="G21" s="128">
        <v>10000</v>
      </c>
    </row>
    <row r="22" spans="1:10" ht="26.25" customHeight="1" x14ac:dyDescent="0.15">
      <c r="A22" s="19"/>
      <c r="B22" s="101" t="s">
        <v>47</v>
      </c>
      <c r="C22" s="92"/>
      <c r="D22" s="121">
        <v>1472</v>
      </c>
      <c r="E22" s="76"/>
      <c r="F22" s="74"/>
      <c r="G22" s="131">
        <v>1472</v>
      </c>
      <c r="H22" s="86"/>
      <c r="I22" s="85"/>
    </row>
    <row r="23" spans="1:10" ht="26.25" customHeight="1" x14ac:dyDescent="0.15">
      <c r="A23" s="19"/>
      <c r="B23" s="102" t="s">
        <v>98</v>
      </c>
      <c r="C23" s="92"/>
      <c r="D23" s="123">
        <v>1500</v>
      </c>
      <c r="E23" s="76"/>
      <c r="F23" s="74"/>
      <c r="G23" s="128">
        <v>1500</v>
      </c>
      <c r="H23" s="86"/>
    </row>
    <row r="24" spans="1:10" ht="26.25" customHeight="1" x14ac:dyDescent="0.15">
      <c r="A24" s="19"/>
      <c r="B24" s="13" t="s">
        <v>96</v>
      </c>
      <c r="C24" s="93"/>
      <c r="D24" s="121">
        <v>0</v>
      </c>
      <c r="E24" s="76"/>
      <c r="F24" s="74"/>
      <c r="G24" s="128">
        <v>0</v>
      </c>
      <c r="H24" s="85"/>
    </row>
    <row r="25" spans="1:10" ht="20.100000000000001" customHeight="1" x14ac:dyDescent="0.15">
      <c r="A25" s="19"/>
      <c r="B25" s="84" t="s">
        <v>89</v>
      </c>
      <c r="C25" s="92"/>
      <c r="D25" s="118">
        <v>7000</v>
      </c>
      <c r="E25" s="76"/>
      <c r="F25" s="74"/>
      <c r="G25" s="128">
        <v>7000</v>
      </c>
    </row>
    <row r="26" spans="1:10" ht="20.100000000000001" customHeight="1" x14ac:dyDescent="0.15">
      <c r="A26" s="19"/>
      <c r="B26" s="108" t="s">
        <v>97</v>
      </c>
      <c r="C26" s="89"/>
      <c r="D26" s="80">
        <v>5000</v>
      </c>
      <c r="E26" s="27"/>
      <c r="F26" s="28"/>
      <c r="G26" s="134">
        <v>5000</v>
      </c>
    </row>
    <row r="27" spans="1:10" ht="20.100000000000001" customHeight="1" x14ac:dyDescent="0.15">
      <c r="A27" s="19"/>
      <c r="B27" s="109" t="s">
        <v>82</v>
      </c>
      <c r="C27" s="89"/>
      <c r="D27" s="80">
        <v>1500</v>
      </c>
      <c r="E27" s="27"/>
      <c r="F27" s="28"/>
      <c r="G27" s="132">
        <v>1500</v>
      </c>
    </row>
    <row r="28" spans="1:10" ht="20.100000000000001" customHeight="1" thickBot="1" x14ac:dyDescent="0.2">
      <c r="A28" s="19"/>
      <c r="B28" s="109"/>
      <c r="C28" s="97"/>
      <c r="D28" s="80"/>
      <c r="E28" s="27"/>
      <c r="F28" s="28"/>
      <c r="G28" s="132"/>
    </row>
    <row r="29" spans="1:10" ht="20.100000000000001" customHeight="1" thickBot="1" x14ac:dyDescent="0.2">
      <c r="A29" s="19"/>
      <c r="B29" s="112" t="s">
        <v>95</v>
      </c>
      <c r="C29" s="97"/>
      <c r="D29" s="80"/>
      <c r="E29" s="27"/>
      <c r="F29" s="28"/>
      <c r="G29" s="128"/>
      <c r="J29" t="s">
        <v>49</v>
      </c>
    </row>
    <row r="30" spans="1:10" ht="20.100000000000001" customHeight="1" x14ac:dyDescent="0.15">
      <c r="A30" s="19"/>
      <c r="B30" s="110" t="s">
        <v>102</v>
      </c>
      <c r="C30" s="97"/>
      <c r="D30" s="80"/>
      <c r="E30" s="27"/>
      <c r="F30" s="28"/>
      <c r="G30" s="128"/>
      <c r="J30" s="135" t="s">
        <v>90</v>
      </c>
    </row>
    <row r="31" spans="1:10" ht="20.100000000000001" customHeight="1" x14ac:dyDescent="0.15">
      <c r="A31" s="19"/>
      <c r="B31" s="99" t="s">
        <v>62</v>
      </c>
      <c r="C31" s="89">
        <v>6050</v>
      </c>
      <c r="D31" s="80"/>
      <c r="E31" s="27"/>
      <c r="F31" s="28"/>
      <c r="G31" s="133">
        <v>6050</v>
      </c>
      <c r="J31" s="73">
        <v>6050</v>
      </c>
    </row>
    <row r="32" spans="1:10" ht="20.100000000000001" customHeight="1" x14ac:dyDescent="0.15">
      <c r="A32" s="19"/>
      <c r="B32" s="14" t="s">
        <v>63</v>
      </c>
      <c r="C32" s="89">
        <v>4125</v>
      </c>
      <c r="D32" s="80"/>
      <c r="E32" s="27"/>
      <c r="F32" s="28"/>
      <c r="G32" s="88">
        <v>4125</v>
      </c>
      <c r="J32" s="73">
        <v>4125</v>
      </c>
    </row>
    <row r="33" spans="1:10" ht="20.100000000000001" customHeight="1" x14ac:dyDescent="0.15">
      <c r="A33" s="19"/>
      <c r="B33" s="33" t="s">
        <v>72</v>
      </c>
      <c r="C33" s="89">
        <v>2145</v>
      </c>
      <c r="D33" s="80"/>
      <c r="E33" s="27"/>
      <c r="F33" s="28"/>
      <c r="G33" s="21">
        <v>2145</v>
      </c>
      <c r="J33" s="73">
        <v>2145</v>
      </c>
    </row>
    <row r="34" spans="1:10" ht="20.100000000000001" customHeight="1" x14ac:dyDescent="0.15">
      <c r="A34" s="19"/>
      <c r="B34" s="14" t="s">
        <v>64</v>
      </c>
      <c r="C34" s="89">
        <v>200</v>
      </c>
      <c r="D34" s="80"/>
      <c r="E34" s="27"/>
      <c r="F34" s="28"/>
      <c r="G34" s="21">
        <v>200</v>
      </c>
      <c r="J34" s="73">
        <v>200</v>
      </c>
    </row>
    <row r="35" spans="1:10" ht="20.100000000000001" customHeight="1" x14ac:dyDescent="0.15">
      <c r="A35" s="19"/>
      <c r="B35" s="14" t="s">
        <v>65</v>
      </c>
      <c r="C35" s="89">
        <v>600</v>
      </c>
      <c r="D35" s="80"/>
      <c r="E35" s="27"/>
      <c r="F35" s="28"/>
      <c r="G35" s="21">
        <v>600</v>
      </c>
      <c r="J35" s="73">
        <v>600</v>
      </c>
    </row>
    <row r="36" spans="1:10" ht="20.100000000000001" customHeight="1" thickBot="1" x14ac:dyDescent="0.2">
      <c r="A36" s="19"/>
      <c r="B36" s="98" t="s">
        <v>66</v>
      </c>
      <c r="C36" s="89">
        <v>400</v>
      </c>
      <c r="D36" s="80"/>
      <c r="E36" s="27"/>
      <c r="F36" s="28"/>
      <c r="G36" s="21">
        <v>400</v>
      </c>
      <c r="J36" s="115">
        <v>400</v>
      </c>
    </row>
    <row r="37" spans="1:10" ht="20.100000000000001" customHeight="1" thickBot="1" x14ac:dyDescent="0.2">
      <c r="A37" s="19"/>
      <c r="B37" s="100" t="s">
        <v>93</v>
      </c>
      <c r="C37" s="97"/>
      <c r="D37" s="80"/>
      <c r="E37" s="27"/>
      <c r="F37" s="28"/>
      <c r="G37" s="21"/>
      <c r="J37" s="116">
        <f>SUM(J31:J36)</f>
        <v>13520</v>
      </c>
    </row>
    <row r="38" spans="1:10" ht="20.100000000000001" customHeight="1" thickBot="1" x14ac:dyDescent="0.2">
      <c r="A38" s="19"/>
      <c r="B38" s="111" t="s">
        <v>94</v>
      </c>
      <c r="C38" s="124">
        <v>5000</v>
      </c>
      <c r="D38" s="125"/>
      <c r="E38" s="126"/>
      <c r="F38" s="127"/>
      <c r="G38" s="128">
        <f>SUM(C38:F38)</f>
        <v>5000</v>
      </c>
    </row>
    <row r="39" spans="1:10" ht="20.100000000000001" customHeight="1" thickBot="1" x14ac:dyDescent="0.2">
      <c r="A39" s="19"/>
      <c r="B39" s="112" t="s">
        <v>92</v>
      </c>
      <c r="C39" s="97"/>
      <c r="D39" s="80"/>
      <c r="E39" s="27"/>
      <c r="F39" s="28"/>
      <c r="G39" s="20"/>
      <c r="J39" s="57" t="s">
        <v>50</v>
      </c>
    </row>
    <row r="40" spans="1:10" ht="20.100000000000001" customHeight="1" x14ac:dyDescent="0.15">
      <c r="A40" s="19"/>
      <c r="B40" s="99" t="s">
        <v>62</v>
      </c>
      <c r="C40" s="89">
        <v>7425</v>
      </c>
      <c r="D40" s="80"/>
      <c r="E40" s="27"/>
      <c r="F40" s="28"/>
      <c r="G40" s="21">
        <v>7425</v>
      </c>
      <c r="J40" s="27">
        <v>7425</v>
      </c>
    </row>
    <row r="41" spans="1:10" ht="20.100000000000001" customHeight="1" x14ac:dyDescent="0.15">
      <c r="A41" s="19"/>
      <c r="B41" s="14" t="s">
        <v>63</v>
      </c>
      <c r="C41" s="89">
        <v>8250</v>
      </c>
      <c r="D41" s="80"/>
      <c r="E41" s="27"/>
      <c r="F41" s="28"/>
      <c r="G41" s="21">
        <v>8250</v>
      </c>
      <c r="J41" s="27">
        <v>8250</v>
      </c>
    </row>
    <row r="42" spans="1:10" ht="20.100000000000001" customHeight="1" x14ac:dyDescent="0.15">
      <c r="A42" s="19"/>
      <c r="B42" s="33" t="s">
        <v>46</v>
      </c>
      <c r="C42" s="89">
        <v>5280</v>
      </c>
      <c r="D42" s="80"/>
      <c r="E42" s="27"/>
      <c r="F42" s="28"/>
      <c r="G42" s="21">
        <v>5280</v>
      </c>
      <c r="J42" s="27">
        <v>5280</v>
      </c>
    </row>
    <row r="43" spans="1:10" ht="20.100000000000001" customHeight="1" x14ac:dyDescent="0.15">
      <c r="A43" s="19"/>
      <c r="B43" s="14" t="s">
        <v>64</v>
      </c>
      <c r="C43" s="89">
        <v>300</v>
      </c>
      <c r="D43" s="80"/>
      <c r="E43" s="27"/>
      <c r="F43" s="28"/>
      <c r="G43" s="21">
        <v>300</v>
      </c>
      <c r="J43" s="27">
        <v>300</v>
      </c>
    </row>
    <row r="44" spans="1:10" ht="20.100000000000001" customHeight="1" x14ac:dyDescent="0.15">
      <c r="A44" s="19"/>
      <c r="B44" s="14" t="s">
        <v>65</v>
      </c>
      <c r="C44" s="89">
        <v>600</v>
      </c>
      <c r="D44" s="80"/>
      <c r="E44" s="27"/>
      <c r="F44" s="28"/>
      <c r="G44" s="21">
        <v>600</v>
      </c>
      <c r="J44" s="27">
        <v>600</v>
      </c>
    </row>
    <row r="45" spans="1:10" ht="20.100000000000001" customHeight="1" thickBot="1" x14ac:dyDescent="0.2">
      <c r="A45" s="19"/>
      <c r="B45" s="15" t="s">
        <v>66</v>
      </c>
      <c r="C45" s="94">
        <v>800</v>
      </c>
      <c r="D45" s="81"/>
      <c r="E45" s="29"/>
      <c r="F45" s="30"/>
      <c r="G45" s="21">
        <f t="shared" ref="G45" si="0">SUM(C45:F45)</f>
        <v>800</v>
      </c>
      <c r="J45" s="117">
        <v>800</v>
      </c>
    </row>
    <row r="46" spans="1:10" ht="20.100000000000001" customHeight="1" thickBot="1" x14ac:dyDescent="0.2">
      <c r="A46" s="19"/>
      <c r="B46" s="9" t="s">
        <v>34</v>
      </c>
      <c r="C46" s="95">
        <f>SUM(C10:C45)</f>
        <v>41275</v>
      </c>
      <c r="D46" s="23">
        <f>SUM(D10:D45)</f>
        <v>113042</v>
      </c>
      <c r="E46" s="22">
        <f>SUM(E10:E45)</f>
        <v>0</v>
      </c>
      <c r="F46" s="83">
        <f>SUM(F10:F45)</f>
        <v>0</v>
      </c>
      <c r="G46" s="24">
        <f>SUM(G10:G45)</f>
        <v>154317</v>
      </c>
      <c r="H46" s="87">
        <f>SUM(H14:H45)</f>
        <v>0</v>
      </c>
      <c r="J46" s="116">
        <f>SUM(J40:J45)</f>
        <v>22655</v>
      </c>
    </row>
    <row r="47" spans="1:10" ht="13.5" thickTop="1" x14ac:dyDescent="0.15">
      <c r="A47" s="3"/>
      <c r="B47" s="34" t="s">
        <v>73</v>
      </c>
    </row>
    <row r="48" spans="1:10" x14ac:dyDescent="0.15">
      <c r="B48" s="32" t="s">
        <v>71</v>
      </c>
      <c r="C48" s="119"/>
      <c r="D48" s="3"/>
      <c r="E48" s="3"/>
    </row>
    <row r="49" spans="2:5" x14ac:dyDescent="0.15">
      <c r="B49" s="35" t="s">
        <v>33</v>
      </c>
    </row>
    <row r="50" spans="2:5" x14ac:dyDescent="0.15">
      <c r="B50" s="40" t="s">
        <v>57</v>
      </c>
      <c r="E50" s="3"/>
    </row>
    <row r="51" spans="2:5" ht="13.5" thickBot="1" x14ac:dyDescent="0.2">
      <c r="C51" s="119"/>
      <c r="D51" s="3"/>
      <c r="E51" s="3"/>
    </row>
    <row r="52" spans="2:5" ht="13.5" thickBot="1" x14ac:dyDescent="0.2">
      <c r="B52" s="113"/>
      <c r="C52" s="119"/>
      <c r="D52" s="3"/>
      <c r="E52" s="3"/>
    </row>
    <row r="53" spans="2:5" x14ac:dyDescent="0.15">
      <c r="B53" s="114"/>
      <c r="C53" s="120"/>
      <c r="D53" s="3"/>
      <c r="E53" s="3"/>
    </row>
    <row r="54" spans="2:5" x14ac:dyDescent="0.15">
      <c r="C54" s="119"/>
      <c r="D54" s="3"/>
      <c r="E54" s="3"/>
    </row>
    <row r="55" spans="2:5" x14ac:dyDescent="0.15">
      <c r="C55" s="119"/>
      <c r="D55" s="3"/>
      <c r="E55" s="3"/>
    </row>
    <row r="56" spans="2:5" x14ac:dyDescent="0.15">
      <c r="C56" s="119"/>
      <c r="D56" s="3"/>
      <c r="E56" s="3"/>
    </row>
    <row r="57" spans="2:5" x14ac:dyDescent="0.15">
      <c r="C57" s="119"/>
      <c r="D57" s="3"/>
      <c r="E57" s="3"/>
    </row>
    <row r="58" spans="2:5" x14ac:dyDescent="0.15">
      <c r="C58" s="119"/>
      <c r="D58" s="3"/>
      <c r="E58" s="3"/>
    </row>
    <row r="59" spans="2:5" x14ac:dyDescent="0.15">
      <c r="C59" s="119"/>
      <c r="D59" s="3"/>
      <c r="E59" s="3"/>
    </row>
    <row r="60" spans="2:5" x14ac:dyDescent="0.15">
      <c r="C60" s="119"/>
      <c r="D60" s="3"/>
      <c r="E60" s="3"/>
    </row>
    <row r="61" spans="2:5" x14ac:dyDescent="0.15">
      <c r="C61" s="119"/>
      <c r="D61" s="3"/>
      <c r="E61" s="3"/>
    </row>
    <row r="62" spans="2:5" x14ac:dyDescent="0.15">
      <c r="C62" s="119"/>
      <c r="D62" s="3"/>
      <c r="E62" s="3"/>
    </row>
    <row r="63" spans="2:5" x14ac:dyDescent="0.15">
      <c r="C63" s="119"/>
      <c r="D63" s="3"/>
      <c r="E63" s="3"/>
    </row>
    <row r="64" spans="2:5" x14ac:dyDescent="0.15">
      <c r="C64" s="119"/>
      <c r="D64" s="3"/>
      <c r="E64" s="3"/>
    </row>
    <row r="65" spans="3:5" x14ac:dyDescent="0.15">
      <c r="C65" s="119"/>
      <c r="D65" s="3"/>
      <c r="E65" s="3"/>
    </row>
    <row r="66" spans="3:5" x14ac:dyDescent="0.15">
      <c r="C66" s="119"/>
      <c r="D66" s="3"/>
      <c r="E66" s="3"/>
    </row>
    <row r="67" spans="3:5" x14ac:dyDescent="0.15">
      <c r="C67" s="119"/>
      <c r="D67" s="3"/>
      <c r="E67" s="3"/>
    </row>
    <row r="68" spans="3:5" x14ac:dyDescent="0.15">
      <c r="C68" s="119"/>
      <c r="D68" s="3"/>
      <c r="E68" s="3"/>
    </row>
    <row r="69" spans="3:5" x14ac:dyDescent="0.15">
      <c r="C69" s="119"/>
      <c r="D69" s="3"/>
      <c r="E69" s="3"/>
    </row>
    <row r="70" spans="3:5" x14ac:dyDescent="0.15">
      <c r="C70" s="119"/>
      <c r="D70" s="3"/>
      <c r="E70" s="3"/>
    </row>
    <row r="71" spans="3:5" x14ac:dyDescent="0.15">
      <c r="C71" s="119"/>
      <c r="D71" s="3"/>
      <c r="E71" s="3"/>
    </row>
    <row r="72" spans="3:5" x14ac:dyDescent="0.15">
      <c r="C72" s="119"/>
      <c r="D72" s="3"/>
      <c r="E72" s="3"/>
    </row>
    <row r="73" spans="3:5" x14ac:dyDescent="0.15">
      <c r="C73" s="119"/>
      <c r="D73" s="3"/>
      <c r="E73" s="3"/>
    </row>
    <row r="74" spans="3:5" x14ac:dyDescent="0.15">
      <c r="C74" s="119"/>
      <c r="D74" s="3"/>
      <c r="E74" s="3"/>
    </row>
    <row r="75" spans="3:5" x14ac:dyDescent="0.15">
      <c r="C75" s="119"/>
      <c r="D75" s="3"/>
      <c r="E75" s="3"/>
    </row>
    <row r="76" spans="3:5" x14ac:dyDescent="0.15">
      <c r="C76" s="119"/>
      <c r="D76" s="3"/>
      <c r="E76" s="3"/>
    </row>
    <row r="77" spans="3:5" x14ac:dyDescent="0.15">
      <c r="C77" s="119"/>
      <c r="D77" s="3"/>
      <c r="E77" s="3"/>
    </row>
    <row r="78" spans="3:5" x14ac:dyDescent="0.15">
      <c r="C78" s="119"/>
      <c r="D78" s="3"/>
      <c r="E78" s="3"/>
    </row>
    <row r="79" spans="3:5" x14ac:dyDescent="0.15">
      <c r="C79" s="119"/>
      <c r="D79" s="3"/>
      <c r="E79" s="3"/>
    </row>
    <row r="80" spans="3:5" x14ac:dyDescent="0.15">
      <c r="C80" s="119"/>
      <c r="D80" s="3"/>
      <c r="E80" s="3"/>
    </row>
    <row r="81" spans="3:5" x14ac:dyDescent="0.15">
      <c r="C81" s="119"/>
      <c r="D81" s="3"/>
      <c r="E81" s="3"/>
    </row>
    <row r="82" spans="3:5" x14ac:dyDescent="0.15">
      <c r="C82" s="119"/>
      <c r="D82" s="3"/>
      <c r="E82" s="3"/>
    </row>
    <row r="83" spans="3:5" x14ac:dyDescent="0.15">
      <c r="C83" s="119"/>
      <c r="D83" s="3"/>
      <c r="E83" s="3"/>
    </row>
    <row r="84" spans="3:5" x14ac:dyDescent="0.15">
      <c r="C84" s="119"/>
      <c r="D84" s="3"/>
      <c r="E84" s="3"/>
    </row>
    <row r="85" spans="3:5" x14ac:dyDescent="0.15">
      <c r="C85" s="119"/>
      <c r="D85" s="3"/>
      <c r="E85" s="3"/>
    </row>
    <row r="86" spans="3:5" x14ac:dyDescent="0.15">
      <c r="C86" s="119"/>
      <c r="D86" s="3"/>
      <c r="E86" s="3"/>
    </row>
    <row r="87" spans="3:5" x14ac:dyDescent="0.15">
      <c r="C87" s="119"/>
      <c r="D87" s="3"/>
      <c r="E87" s="3"/>
    </row>
    <row r="88" spans="3:5" x14ac:dyDescent="0.15">
      <c r="C88" s="119"/>
      <c r="D88" s="3"/>
      <c r="E88" s="3"/>
    </row>
    <row r="89" spans="3:5" x14ac:dyDescent="0.15">
      <c r="C89" s="119"/>
      <c r="D89" s="3"/>
      <c r="E89" s="3"/>
    </row>
    <row r="90" spans="3:5" x14ac:dyDescent="0.15">
      <c r="C90" s="119"/>
      <c r="D90" s="3"/>
      <c r="E90" s="3"/>
    </row>
    <row r="91" spans="3:5" x14ac:dyDescent="0.15">
      <c r="C91" s="119"/>
      <c r="D91" s="3"/>
      <c r="E91" s="3"/>
    </row>
    <row r="92" spans="3:5" x14ac:dyDescent="0.15">
      <c r="C92" s="119"/>
      <c r="D92" s="3"/>
      <c r="E92" s="3"/>
    </row>
    <row r="93" spans="3:5" x14ac:dyDescent="0.15">
      <c r="C93" s="119"/>
      <c r="D93" s="3"/>
      <c r="E93" s="3"/>
    </row>
    <row r="94" spans="3:5" x14ac:dyDescent="0.15">
      <c r="C94" s="119"/>
      <c r="D94" s="3"/>
      <c r="E94" s="3"/>
    </row>
    <row r="95" spans="3:5" x14ac:dyDescent="0.15">
      <c r="C95" s="119"/>
      <c r="D95" s="3"/>
      <c r="E95" s="3"/>
    </row>
    <row r="96" spans="3:5" x14ac:dyDescent="0.15">
      <c r="C96" s="119"/>
      <c r="D96" s="3"/>
      <c r="E96" s="3"/>
    </row>
    <row r="97" spans="3:5" x14ac:dyDescent="0.15">
      <c r="C97" s="119"/>
      <c r="D97" s="3"/>
      <c r="E97" s="3"/>
    </row>
    <row r="98" spans="3:5" x14ac:dyDescent="0.15">
      <c r="C98" s="119"/>
      <c r="D98" s="3"/>
      <c r="E98" s="3"/>
    </row>
    <row r="99" spans="3:5" x14ac:dyDescent="0.15">
      <c r="C99" s="119"/>
      <c r="D99" s="3"/>
      <c r="E99" s="3"/>
    </row>
    <row r="100" spans="3:5" x14ac:dyDescent="0.15">
      <c r="C100" s="119"/>
      <c r="D100" s="3"/>
      <c r="E100" s="3"/>
    </row>
    <row r="101" spans="3:5" x14ac:dyDescent="0.15">
      <c r="C101" s="119"/>
      <c r="D101" s="3"/>
      <c r="E101" s="3"/>
    </row>
    <row r="102" spans="3:5" x14ac:dyDescent="0.15">
      <c r="C102" s="119"/>
      <c r="D102" s="3"/>
      <c r="E102" s="3"/>
    </row>
    <row r="103" spans="3:5" x14ac:dyDescent="0.15">
      <c r="C103" s="119"/>
      <c r="D103" s="3"/>
      <c r="E103" s="3"/>
    </row>
    <row r="104" spans="3:5" x14ac:dyDescent="0.15">
      <c r="C104" s="119"/>
      <c r="D104" s="3"/>
      <c r="E104" s="3"/>
    </row>
    <row r="105" spans="3:5" x14ac:dyDescent="0.15">
      <c r="C105" s="119"/>
      <c r="D105" s="3"/>
      <c r="E105" s="3"/>
    </row>
    <row r="106" spans="3:5" x14ac:dyDescent="0.15">
      <c r="C106" s="119"/>
      <c r="D106" s="3"/>
      <c r="E106" s="3"/>
    </row>
    <row r="107" spans="3:5" x14ac:dyDescent="0.15">
      <c r="C107" s="119"/>
      <c r="D107" s="3"/>
      <c r="E107" s="3"/>
    </row>
    <row r="108" spans="3:5" x14ac:dyDescent="0.15">
      <c r="C108" s="119"/>
      <c r="D108" s="3"/>
      <c r="E108" s="3"/>
    </row>
    <row r="109" spans="3:5" x14ac:dyDescent="0.15">
      <c r="C109" s="119"/>
      <c r="D109" s="3"/>
      <c r="E109" s="3"/>
    </row>
    <row r="110" spans="3:5" x14ac:dyDescent="0.15">
      <c r="C110" s="119"/>
      <c r="D110" s="3"/>
      <c r="E110" s="3"/>
    </row>
    <row r="111" spans="3:5" x14ac:dyDescent="0.15">
      <c r="C111" s="119"/>
      <c r="D111" s="3"/>
      <c r="E111" s="3"/>
    </row>
    <row r="112" spans="3:5" x14ac:dyDescent="0.15">
      <c r="C112" s="119"/>
      <c r="D112" s="3"/>
      <c r="E112" s="3"/>
    </row>
    <row r="113" spans="3:5" x14ac:dyDescent="0.15">
      <c r="C113" s="119"/>
      <c r="D113" s="3"/>
      <c r="E113" s="3"/>
    </row>
    <row r="114" spans="3:5" x14ac:dyDescent="0.15">
      <c r="C114" s="119"/>
      <c r="D114" s="3"/>
      <c r="E114" s="3"/>
    </row>
    <row r="115" spans="3:5" x14ac:dyDescent="0.15">
      <c r="C115" s="119"/>
      <c r="D115" s="3"/>
      <c r="E115" s="3"/>
    </row>
    <row r="116" spans="3:5" x14ac:dyDescent="0.15">
      <c r="C116" s="119"/>
      <c r="D116" s="3"/>
      <c r="E116" s="3"/>
    </row>
    <row r="117" spans="3:5" x14ac:dyDescent="0.15">
      <c r="C117" s="119"/>
      <c r="D117" s="3"/>
      <c r="E117" s="3"/>
    </row>
    <row r="118" spans="3:5" x14ac:dyDescent="0.15">
      <c r="C118" s="119"/>
      <c r="D118" s="3"/>
      <c r="E118" s="3"/>
    </row>
    <row r="119" spans="3:5" x14ac:dyDescent="0.15">
      <c r="C119" s="119"/>
      <c r="D119" s="3"/>
      <c r="E119" s="3"/>
    </row>
    <row r="120" spans="3:5" x14ac:dyDescent="0.15">
      <c r="C120" s="119"/>
      <c r="D120" s="3"/>
      <c r="E120" s="3"/>
    </row>
    <row r="121" spans="3:5" x14ac:dyDescent="0.15">
      <c r="C121" s="119"/>
      <c r="D121" s="3"/>
      <c r="E121" s="3"/>
    </row>
    <row r="122" spans="3:5" x14ac:dyDescent="0.15">
      <c r="C122" s="119"/>
      <c r="D122" s="3"/>
      <c r="E122" s="3"/>
    </row>
    <row r="123" spans="3:5" x14ac:dyDescent="0.15">
      <c r="C123" s="119"/>
      <c r="D123" s="3"/>
      <c r="E123" s="3"/>
    </row>
    <row r="124" spans="3:5" x14ac:dyDescent="0.15">
      <c r="C124" s="119"/>
      <c r="D124" s="3"/>
      <c r="E124" s="3"/>
    </row>
    <row r="125" spans="3:5" x14ac:dyDescent="0.15">
      <c r="C125" s="119"/>
      <c r="D125" s="3"/>
      <c r="E125" s="3"/>
    </row>
    <row r="126" spans="3:5" x14ac:dyDescent="0.15">
      <c r="C126" s="119"/>
      <c r="D126" s="3"/>
      <c r="E126" s="3"/>
    </row>
    <row r="127" spans="3:5" x14ac:dyDescent="0.15">
      <c r="C127" s="119"/>
      <c r="D127" s="3"/>
      <c r="E127" s="3"/>
    </row>
    <row r="128" spans="3:5" x14ac:dyDescent="0.15">
      <c r="C128" s="119"/>
      <c r="D128" s="3"/>
      <c r="E128" s="3"/>
    </row>
    <row r="129" spans="3:5" x14ac:dyDescent="0.15">
      <c r="C129" s="119"/>
      <c r="D129" s="3"/>
      <c r="E129" s="3"/>
    </row>
    <row r="130" spans="3:5" x14ac:dyDescent="0.15">
      <c r="C130" s="119"/>
      <c r="D130" s="3"/>
      <c r="E130" s="3"/>
    </row>
    <row r="131" spans="3:5" x14ac:dyDescent="0.15">
      <c r="C131" s="119"/>
      <c r="D131" s="3"/>
      <c r="E131" s="3"/>
    </row>
    <row r="132" spans="3:5" x14ac:dyDescent="0.15">
      <c r="C132" s="119"/>
      <c r="D132" s="3"/>
      <c r="E132" s="3"/>
    </row>
    <row r="133" spans="3:5" x14ac:dyDescent="0.15">
      <c r="C133" s="119"/>
      <c r="D133" s="3"/>
      <c r="E133" s="3"/>
    </row>
    <row r="134" spans="3:5" x14ac:dyDescent="0.15">
      <c r="C134" s="119"/>
      <c r="D134" s="3"/>
      <c r="E134" s="3"/>
    </row>
    <row r="135" spans="3:5" x14ac:dyDescent="0.15">
      <c r="C135" s="119"/>
      <c r="D135" s="3"/>
      <c r="E135" s="3"/>
    </row>
    <row r="136" spans="3:5" x14ac:dyDescent="0.15">
      <c r="C136" s="119"/>
      <c r="D136" s="3"/>
      <c r="E136" s="3"/>
    </row>
    <row r="137" spans="3:5" x14ac:dyDescent="0.15">
      <c r="C137" s="119"/>
      <c r="D137" s="3"/>
      <c r="E137" s="3"/>
    </row>
    <row r="138" spans="3:5" x14ac:dyDescent="0.15">
      <c r="C138" s="119"/>
      <c r="D138" s="3"/>
      <c r="E138" s="3"/>
    </row>
    <row r="139" spans="3:5" x14ac:dyDescent="0.15">
      <c r="C139" s="119"/>
      <c r="D139" s="3"/>
      <c r="E139" s="3"/>
    </row>
    <row r="140" spans="3:5" x14ac:dyDescent="0.15">
      <c r="C140" s="119"/>
      <c r="D140" s="3"/>
      <c r="E140" s="3"/>
    </row>
    <row r="141" spans="3:5" x14ac:dyDescent="0.15">
      <c r="C141" s="119"/>
      <c r="D141" s="3"/>
      <c r="E141" s="3"/>
    </row>
    <row r="142" spans="3:5" x14ac:dyDescent="0.15">
      <c r="C142" s="119"/>
      <c r="D142" s="3"/>
      <c r="E142" s="3"/>
    </row>
    <row r="143" spans="3:5" x14ac:dyDescent="0.15">
      <c r="C143" s="119"/>
      <c r="D143" s="3"/>
      <c r="E143" s="3"/>
    </row>
    <row r="144" spans="3:5" x14ac:dyDescent="0.15">
      <c r="C144" s="119"/>
      <c r="D144" s="3"/>
      <c r="E144" s="3"/>
    </row>
    <row r="145" spans="3:5" x14ac:dyDescent="0.15">
      <c r="C145" s="119"/>
      <c r="D145" s="3"/>
      <c r="E145" s="3"/>
    </row>
    <row r="146" spans="3:5" x14ac:dyDescent="0.15">
      <c r="C146" s="119"/>
      <c r="D146" s="3"/>
      <c r="E146" s="3"/>
    </row>
    <row r="147" spans="3:5" x14ac:dyDescent="0.15">
      <c r="C147" s="119"/>
      <c r="D147" s="3"/>
      <c r="E147" s="3"/>
    </row>
    <row r="148" spans="3:5" x14ac:dyDescent="0.15">
      <c r="C148" s="119"/>
      <c r="D148" s="3"/>
      <c r="E148" s="3"/>
    </row>
    <row r="149" spans="3:5" x14ac:dyDescent="0.15">
      <c r="C149" s="119"/>
      <c r="D149" s="3"/>
      <c r="E149" s="3"/>
    </row>
    <row r="150" spans="3:5" x14ac:dyDescent="0.15">
      <c r="C150" s="119"/>
      <c r="D150" s="3"/>
      <c r="E150" s="3"/>
    </row>
    <row r="151" spans="3:5" x14ac:dyDescent="0.15">
      <c r="C151" s="119"/>
      <c r="D151" s="3"/>
      <c r="E151" s="3"/>
    </row>
    <row r="152" spans="3:5" x14ac:dyDescent="0.15">
      <c r="C152" s="119"/>
      <c r="D152" s="3"/>
      <c r="E152" s="3"/>
    </row>
    <row r="153" spans="3:5" x14ac:dyDescent="0.15">
      <c r="C153" s="119"/>
      <c r="D153" s="3"/>
      <c r="E153" s="3"/>
    </row>
    <row r="154" spans="3:5" x14ac:dyDescent="0.15">
      <c r="C154" s="119"/>
      <c r="D154" s="3"/>
      <c r="E154" s="3"/>
    </row>
    <row r="155" spans="3:5" x14ac:dyDescent="0.15">
      <c r="C155" s="119"/>
      <c r="D155" s="3"/>
      <c r="E155" s="3"/>
    </row>
    <row r="156" spans="3:5" x14ac:dyDescent="0.15">
      <c r="C156" s="119"/>
      <c r="D156" s="3"/>
      <c r="E156" s="3"/>
    </row>
    <row r="157" spans="3:5" x14ac:dyDescent="0.15">
      <c r="C157" s="119"/>
      <c r="D157" s="3"/>
      <c r="E157" s="3"/>
    </row>
    <row r="158" spans="3:5" x14ac:dyDescent="0.15">
      <c r="C158" s="119"/>
      <c r="D158" s="3"/>
      <c r="E158" s="3"/>
    </row>
    <row r="159" spans="3:5" x14ac:dyDescent="0.15">
      <c r="C159" s="119"/>
      <c r="D159" s="3"/>
      <c r="E159" s="3"/>
    </row>
    <row r="160" spans="3:5" x14ac:dyDescent="0.15">
      <c r="C160" s="119"/>
      <c r="D160" s="3"/>
      <c r="E160" s="3"/>
    </row>
    <row r="161" spans="3:5" x14ac:dyDescent="0.15">
      <c r="C161" s="119"/>
      <c r="D161" s="3"/>
      <c r="E161" s="3"/>
    </row>
    <row r="162" spans="3:5" x14ac:dyDescent="0.15">
      <c r="C162" s="119"/>
      <c r="D162" s="3"/>
      <c r="E162" s="3"/>
    </row>
    <row r="163" spans="3:5" x14ac:dyDescent="0.15">
      <c r="C163" s="119"/>
      <c r="D163" s="3"/>
      <c r="E163" s="3"/>
    </row>
    <row r="164" spans="3:5" x14ac:dyDescent="0.15">
      <c r="C164" s="119"/>
      <c r="D164" s="3"/>
      <c r="E164" s="3"/>
    </row>
    <row r="165" spans="3:5" x14ac:dyDescent="0.15">
      <c r="C165" s="119"/>
      <c r="D165" s="3"/>
      <c r="E165" s="3"/>
    </row>
    <row r="166" spans="3:5" x14ac:dyDescent="0.15">
      <c r="C166" s="119"/>
      <c r="D166" s="3"/>
      <c r="E166" s="3"/>
    </row>
    <row r="167" spans="3:5" x14ac:dyDescent="0.15">
      <c r="C167" s="119"/>
      <c r="D167" s="3"/>
      <c r="E167" s="3"/>
    </row>
    <row r="168" spans="3:5" x14ac:dyDescent="0.15">
      <c r="C168" s="119"/>
      <c r="D168" s="3"/>
      <c r="E168" s="3"/>
    </row>
    <row r="169" spans="3:5" x14ac:dyDescent="0.15">
      <c r="C169" s="119"/>
      <c r="D169" s="3"/>
      <c r="E169" s="3"/>
    </row>
    <row r="170" spans="3:5" x14ac:dyDescent="0.15">
      <c r="C170" s="119"/>
      <c r="D170" s="3"/>
      <c r="E170" s="3"/>
    </row>
    <row r="171" spans="3:5" x14ac:dyDescent="0.15">
      <c r="C171" s="119"/>
      <c r="D171" s="3"/>
      <c r="E171" s="3"/>
    </row>
    <row r="172" spans="3:5" x14ac:dyDescent="0.15">
      <c r="C172" s="119"/>
      <c r="D172" s="3"/>
      <c r="E172" s="3"/>
    </row>
    <row r="173" spans="3:5" x14ac:dyDescent="0.15">
      <c r="C173" s="119"/>
      <c r="D173" s="3"/>
      <c r="E173" s="3"/>
    </row>
    <row r="174" spans="3:5" x14ac:dyDescent="0.15">
      <c r="C174" s="119"/>
      <c r="D174" s="3"/>
      <c r="E174" s="3"/>
    </row>
    <row r="175" spans="3:5" x14ac:dyDescent="0.15">
      <c r="C175" s="119"/>
      <c r="D175" s="3"/>
      <c r="E175" s="3"/>
    </row>
    <row r="176" spans="3:5" x14ac:dyDescent="0.15">
      <c r="C176" s="119"/>
      <c r="D176" s="3"/>
      <c r="E176" s="3"/>
    </row>
    <row r="177" spans="3:5" x14ac:dyDescent="0.15">
      <c r="C177" s="119"/>
      <c r="D177" s="3"/>
      <c r="E177" s="3"/>
    </row>
    <row r="178" spans="3:5" x14ac:dyDescent="0.15">
      <c r="C178" s="119"/>
      <c r="D178" s="3"/>
      <c r="E178" s="3"/>
    </row>
    <row r="179" spans="3:5" x14ac:dyDescent="0.15">
      <c r="C179" s="119"/>
      <c r="D179" s="3"/>
      <c r="E179" s="3"/>
    </row>
    <row r="180" spans="3:5" x14ac:dyDescent="0.15">
      <c r="C180" s="119"/>
      <c r="D180" s="3"/>
      <c r="E180" s="3"/>
    </row>
    <row r="181" spans="3:5" x14ac:dyDescent="0.15">
      <c r="C181" s="119"/>
      <c r="D181" s="3"/>
      <c r="E181" s="3"/>
    </row>
    <row r="182" spans="3:5" x14ac:dyDescent="0.15">
      <c r="C182" s="119"/>
      <c r="D182" s="3"/>
      <c r="E182" s="3"/>
    </row>
    <row r="183" spans="3:5" x14ac:dyDescent="0.15">
      <c r="C183" s="119"/>
      <c r="D183" s="3"/>
      <c r="E183" s="3"/>
    </row>
    <row r="184" spans="3:5" x14ac:dyDescent="0.15">
      <c r="C184" s="119"/>
      <c r="D184" s="3"/>
      <c r="E184" s="3"/>
    </row>
  </sheetData>
  <mergeCells count="8">
    <mergeCell ref="B13:F13"/>
    <mergeCell ref="B1:G1"/>
    <mergeCell ref="B7:G7"/>
    <mergeCell ref="C2:G2"/>
    <mergeCell ref="C3:G3"/>
    <mergeCell ref="C4:G4"/>
    <mergeCell ref="C6:G6"/>
    <mergeCell ref="C5:G5"/>
  </mergeCells>
  <phoneticPr fontId="0" type="noConversion"/>
  <printOptions gridLines="1"/>
  <pageMargins left="0.25" right="0.25" top="0.25" bottom="0.4" header="0" footer="0.25"/>
  <pageSetup scale="54" orientation="landscape"/>
  <headerFooter alignWithMargins="0">
    <oddFooter>&amp;C2016 CoDA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26"/>
  <sheetViews>
    <sheetView zoomScale="148" zoomScaleNormal="148" workbookViewId="0">
      <selection activeCell="D12" sqref="D12"/>
    </sheetView>
  </sheetViews>
  <sheetFormatPr defaultRowHeight="12.75" x14ac:dyDescent="0.15"/>
  <cols>
    <col min="1" max="1" width="11.8671875" customWidth="1"/>
    <col min="2" max="2" width="25.21484375" customWidth="1"/>
    <col min="3" max="3" width="9.9765625" customWidth="1"/>
    <col min="4" max="4" width="16.98828125" customWidth="1"/>
    <col min="5" max="5" width="10.78515625" bestFit="1" customWidth="1"/>
    <col min="6" max="6" width="50.703125" customWidth="1"/>
  </cols>
  <sheetData>
    <row r="1" spans="1:6" x14ac:dyDescent="0.15">
      <c r="A1" s="157" t="s">
        <v>14</v>
      </c>
      <c r="B1" s="157"/>
      <c r="C1" s="157"/>
      <c r="D1" s="157"/>
      <c r="E1" s="157"/>
      <c r="F1" s="157"/>
    </row>
    <row r="2" spans="1:6" ht="24.75" customHeight="1" x14ac:dyDescent="0.15">
      <c r="A2" s="158" t="s">
        <v>15</v>
      </c>
      <c r="B2" s="158"/>
      <c r="C2" s="158"/>
      <c r="D2" s="158"/>
      <c r="E2" s="158"/>
      <c r="F2" s="158"/>
    </row>
    <row r="3" spans="1:6" ht="36.75" customHeight="1" x14ac:dyDescent="0.15">
      <c r="B3" s="158" t="s">
        <v>54</v>
      </c>
      <c r="C3" s="158"/>
      <c r="D3" s="158"/>
      <c r="E3" s="158"/>
      <c r="F3" s="158"/>
    </row>
    <row r="4" spans="1:6" ht="16.5" customHeight="1" x14ac:dyDescent="0.15">
      <c r="A4" s="159" t="s">
        <v>78</v>
      </c>
      <c r="B4" s="159"/>
      <c r="C4" s="161"/>
      <c r="D4" s="161"/>
      <c r="E4" s="161"/>
      <c r="F4" s="39"/>
    </row>
    <row r="5" spans="1:6" ht="16.5" customHeight="1" x14ac:dyDescent="0.15">
      <c r="A5" s="159" t="s">
        <v>80</v>
      </c>
      <c r="B5" s="159"/>
      <c r="C5" s="161"/>
      <c r="D5" s="161"/>
      <c r="E5" s="161"/>
      <c r="F5" s="39"/>
    </row>
    <row r="6" spans="1:6" ht="16.5" customHeight="1" x14ac:dyDescent="0.15">
      <c r="A6" s="159" t="s">
        <v>16</v>
      </c>
      <c r="B6" s="159"/>
      <c r="C6" s="170"/>
      <c r="D6" s="170"/>
      <c r="E6" s="170"/>
      <c r="F6" s="39"/>
    </row>
    <row r="7" spans="1:6" ht="24.75" customHeight="1" x14ac:dyDescent="0.15">
      <c r="A7" s="160" t="s">
        <v>79</v>
      </c>
      <c r="B7" s="160"/>
      <c r="C7" s="170"/>
      <c r="D7" s="170"/>
      <c r="E7" s="170"/>
      <c r="F7" s="39"/>
    </row>
    <row r="9" spans="1:6" ht="25.5" customHeight="1" x14ac:dyDescent="0.15">
      <c r="A9" s="42">
        <v>8</v>
      </c>
      <c r="B9" s="158" t="s">
        <v>40</v>
      </c>
      <c r="C9" s="158"/>
      <c r="E9" s="171">
        <v>2015</v>
      </c>
      <c r="F9" s="171"/>
    </row>
    <row r="10" spans="1:6" x14ac:dyDescent="0.15">
      <c r="A10" s="42">
        <v>3</v>
      </c>
      <c r="B10" s="39" t="s">
        <v>8</v>
      </c>
      <c r="C10" s="38"/>
      <c r="E10" s="172" t="s">
        <v>37</v>
      </c>
      <c r="F10" s="172"/>
    </row>
    <row r="11" spans="1:6" x14ac:dyDescent="0.15">
      <c r="A11" s="43">
        <v>5</v>
      </c>
      <c r="B11" s="158" t="s">
        <v>55</v>
      </c>
      <c r="C11" s="158"/>
      <c r="E11" s="37">
        <v>0.57499999999999996</v>
      </c>
      <c r="F11" s="38" t="s">
        <v>64</v>
      </c>
    </row>
    <row r="12" spans="1:6" ht="25.5" customHeight="1" x14ac:dyDescent="0.15">
      <c r="A12" s="41">
        <v>7</v>
      </c>
      <c r="B12" s="158" t="s">
        <v>36</v>
      </c>
      <c r="C12" s="158"/>
      <c r="E12" s="36">
        <v>46</v>
      </c>
      <c r="F12" s="38" t="s">
        <v>38</v>
      </c>
    </row>
    <row r="13" spans="1:6" ht="25.5" customHeight="1" x14ac:dyDescent="0.15">
      <c r="A13" s="42">
        <v>1</v>
      </c>
      <c r="B13" s="158" t="s">
        <v>41</v>
      </c>
      <c r="C13" s="158"/>
      <c r="E13" s="161" t="s">
        <v>39</v>
      </c>
      <c r="F13" s="161"/>
    </row>
    <row r="14" spans="1:6" ht="39" customHeight="1" x14ac:dyDescent="0.15">
      <c r="A14" s="42">
        <v>1</v>
      </c>
      <c r="B14" s="158" t="s">
        <v>9</v>
      </c>
      <c r="C14" s="158"/>
    </row>
    <row r="15" spans="1:6" ht="24" customHeight="1" x14ac:dyDescent="0.15">
      <c r="A15" s="42">
        <v>1</v>
      </c>
      <c r="B15" s="158" t="s">
        <v>59</v>
      </c>
      <c r="C15" s="158"/>
    </row>
    <row r="16" spans="1:6" x14ac:dyDescent="0.15">
      <c r="C16" s="164" t="s">
        <v>81</v>
      </c>
      <c r="F16" t="s">
        <v>44</v>
      </c>
    </row>
    <row r="17" spans="1:6" ht="12.75" customHeight="1" x14ac:dyDescent="0.15">
      <c r="A17" t="s">
        <v>35</v>
      </c>
      <c r="C17" s="164"/>
      <c r="F17" s="165" t="s">
        <v>20</v>
      </c>
    </row>
    <row r="18" spans="1:6" ht="12.75" customHeight="1" x14ac:dyDescent="0.15">
      <c r="A18" s="44">
        <f>ROUND(SUM(A19:A26),0)</f>
        <v>15496</v>
      </c>
      <c r="B18" t="s">
        <v>12</v>
      </c>
      <c r="C18" s="164"/>
      <c r="E18" t="s">
        <v>42</v>
      </c>
      <c r="F18" s="166"/>
    </row>
    <row r="19" spans="1:6" ht="24.75" customHeight="1" x14ac:dyDescent="0.15">
      <c r="A19" s="45">
        <f>C19*(IF(A9&lt;1,0,A9-1))+E19*A13</f>
        <v>3800</v>
      </c>
      <c r="B19" s="14" t="s">
        <v>62</v>
      </c>
      <c r="C19" s="47">
        <v>400</v>
      </c>
      <c r="D19" s="48" t="s">
        <v>56</v>
      </c>
      <c r="E19" s="49">
        <v>1000</v>
      </c>
      <c r="F19" s="50" t="s">
        <v>17</v>
      </c>
    </row>
    <row r="20" spans="1:6" ht="24" x14ac:dyDescent="0.15">
      <c r="A20" s="45">
        <f>IF(A12&lt;1,0,(C20*1.12*(((1+ROUNDUP(A12,0))*(ROUNDUP(A10/2,0)+ROUNDUP((A9-A10)/2,0)))-ROUNDDOWN(A14/2,0))))</f>
        <v>5824.0000000000009</v>
      </c>
      <c r="B20" s="14" t="s">
        <v>63</v>
      </c>
      <c r="C20" s="47">
        <v>130</v>
      </c>
      <c r="D20" s="167" t="s">
        <v>52</v>
      </c>
      <c r="E20" s="167"/>
      <c r="F20" s="52" t="s">
        <v>10</v>
      </c>
    </row>
    <row r="21" spans="1:6" ht="24" x14ac:dyDescent="0.15">
      <c r="A21" s="45">
        <f>E21*((A9*(A12+1.5))-A14*0.75+A13)</f>
        <v>4368</v>
      </c>
      <c r="B21" s="33" t="s">
        <v>72</v>
      </c>
      <c r="C21" s="47"/>
      <c r="D21" s="53"/>
      <c r="E21" s="54">
        <v>64</v>
      </c>
      <c r="F21" s="52" t="s">
        <v>18</v>
      </c>
    </row>
    <row r="22" spans="1:6" x14ac:dyDescent="0.15">
      <c r="A22" s="45">
        <f>+C22*E22*(A9+A15)</f>
        <v>258.74999999999994</v>
      </c>
      <c r="B22" s="14" t="s">
        <v>64</v>
      </c>
      <c r="C22" s="56">
        <v>50</v>
      </c>
      <c r="D22" s="53"/>
      <c r="E22" s="55">
        <v>0.57499999999999996</v>
      </c>
      <c r="F22" s="50" t="s">
        <v>11</v>
      </c>
    </row>
    <row r="23" spans="1:6" x14ac:dyDescent="0.15">
      <c r="A23" s="45">
        <f>+C23*(IF(A9&lt;1,0,A9-1))</f>
        <v>525</v>
      </c>
      <c r="B23" s="14" t="s">
        <v>65</v>
      </c>
      <c r="C23" s="47">
        <v>75</v>
      </c>
      <c r="D23" s="51" t="s">
        <v>43</v>
      </c>
      <c r="E23" s="51"/>
      <c r="F23" s="50" t="s">
        <v>51</v>
      </c>
    </row>
    <row r="24" spans="1:6" ht="24" x14ac:dyDescent="0.15">
      <c r="A24" s="45">
        <f>C24*(A9*(A12+2)-A14+A13)</f>
        <v>720</v>
      </c>
      <c r="B24" s="14" t="s">
        <v>66</v>
      </c>
      <c r="C24" s="47">
        <v>10</v>
      </c>
      <c r="D24" s="167" t="s">
        <v>53</v>
      </c>
      <c r="E24" s="167"/>
      <c r="F24" s="50" t="s">
        <v>19</v>
      </c>
    </row>
    <row r="25" spans="1:6" x14ac:dyDescent="0.15">
      <c r="A25" s="46"/>
      <c r="B25" s="168" t="s">
        <v>13</v>
      </c>
      <c r="C25" s="169"/>
      <c r="D25" s="169"/>
      <c r="E25" s="169"/>
      <c r="F25" s="169"/>
    </row>
    <row r="26" spans="1:6" x14ac:dyDescent="0.15">
      <c r="A26" s="46"/>
      <c r="B26" s="162"/>
      <c r="C26" s="163"/>
      <c r="D26" s="163"/>
      <c r="E26" s="163"/>
      <c r="F26" s="163"/>
    </row>
  </sheetData>
  <mergeCells count="26">
    <mergeCell ref="B12:C12"/>
    <mergeCell ref="B13:C13"/>
    <mergeCell ref="B14:C14"/>
    <mergeCell ref="B3:F3"/>
    <mergeCell ref="B25:F25"/>
    <mergeCell ref="C4:E4"/>
    <mergeCell ref="C6:E6"/>
    <mergeCell ref="C7:E7"/>
    <mergeCell ref="A5:B5"/>
    <mergeCell ref="E9:F9"/>
    <mergeCell ref="B9:C9"/>
    <mergeCell ref="B15:C15"/>
    <mergeCell ref="B11:C11"/>
    <mergeCell ref="E10:F10"/>
    <mergeCell ref="E13:F13"/>
    <mergeCell ref="B26:F26"/>
    <mergeCell ref="C16:C18"/>
    <mergeCell ref="F17:F18"/>
    <mergeCell ref="D24:E24"/>
    <mergeCell ref="D20:E20"/>
    <mergeCell ref="A1:F1"/>
    <mergeCell ref="A2:F2"/>
    <mergeCell ref="A4:B4"/>
    <mergeCell ref="A6:B6"/>
    <mergeCell ref="A7:B7"/>
    <mergeCell ref="C5:E5"/>
  </mergeCells>
  <phoneticPr fontId="8" type="noConversion"/>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topLeftCell="A4" zoomScale="148" zoomScaleNormal="148" workbookViewId="0">
      <selection activeCell="A6" sqref="A6"/>
    </sheetView>
  </sheetViews>
  <sheetFormatPr defaultRowHeight="12.75" x14ac:dyDescent="0.15"/>
  <cols>
    <col min="1" max="1" width="10.78515625" bestFit="1" customWidth="1"/>
    <col min="2" max="2" width="25.21484375" customWidth="1"/>
    <col min="3" max="3" width="9.84375" customWidth="1"/>
    <col min="4" max="4" width="16.31640625" customWidth="1"/>
    <col min="5" max="5" width="10.78515625" bestFit="1" customWidth="1"/>
    <col min="6" max="6" width="50.703125" customWidth="1"/>
  </cols>
  <sheetData>
    <row r="1" spans="1:6" x14ac:dyDescent="0.15">
      <c r="A1" s="158" t="s">
        <v>32</v>
      </c>
      <c r="B1" s="158"/>
      <c r="C1" s="158"/>
      <c r="D1" s="158"/>
      <c r="E1" s="158"/>
      <c r="F1" s="158"/>
    </row>
    <row r="2" spans="1:6" x14ac:dyDescent="0.15">
      <c r="A2" s="158" t="s">
        <v>45</v>
      </c>
      <c r="B2" s="158"/>
      <c r="C2" s="158"/>
      <c r="D2" s="158"/>
      <c r="E2" s="158"/>
      <c r="F2" s="158"/>
    </row>
    <row r="3" spans="1:6" ht="36.75" customHeight="1" x14ac:dyDescent="0.15">
      <c r="B3" s="158" t="s">
        <v>60</v>
      </c>
      <c r="C3" s="158"/>
      <c r="D3" s="158"/>
      <c r="E3" s="158"/>
      <c r="F3" s="158"/>
    </row>
    <row r="4" spans="1:6" x14ac:dyDescent="0.15">
      <c r="A4" s="157"/>
      <c r="B4" s="157"/>
      <c r="C4" s="157"/>
      <c r="D4" s="157"/>
      <c r="E4" s="157"/>
      <c r="F4" s="157"/>
    </row>
    <row r="5" spans="1:6" ht="26.25" customHeight="1" x14ac:dyDescent="0.15">
      <c r="A5" s="72"/>
      <c r="B5" s="158" t="s">
        <v>30</v>
      </c>
      <c r="C5" s="158"/>
      <c r="E5" s="171">
        <v>2015</v>
      </c>
      <c r="F5" s="171"/>
    </row>
    <row r="6" spans="1:6" ht="39" customHeight="1" x14ac:dyDescent="0.15">
      <c r="A6" s="72"/>
      <c r="B6" s="158" t="s">
        <v>48</v>
      </c>
      <c r="C6" s="158"/>
      <c r="E6" s="172" t="s">
        <v>37</v>
      </c>
      <c r="F6" s="172"/>
    </row>
    <row r="7" spans="1:6" ht="25.5" customHeight="1" x14ac:dyDescent="0.15">
      <c r="A7" s="72"/>
      <c r="B7" s="158" t="s">
        <v>75</v>
      </c>
      <c r="C7" s="158"/>
      <c r="E7" s="58">
        <v>0.57499999999999996</v>
      </c>
      <c r="F7" s="38" t="s">
        <v>64</v>
      </c>
    </row>
    <row r="8" spans="1:6" ht="39" customHeight="1" x14ac:dyDescent="0.15">
      <c r="A8" s="72"/>
      <c r="B8" s="158" t="s">
        <v>76</v>
      </c>
      <c r="C8" s="158"/>
      <c r="E8" s="59">
        <v>46</v>
      </c>
      <c r="F8" s="38" t="s">
        <v>38</v>
      </c>
    </row>
    <row r="9" spans="1:6" ht="24" customHeight="1" x14ac:dyDescent="0.15">
      <c r="A9" s="72"/>
      <c r="B9" s="158" t="s">
        <v>31</v>
      </c>
      <c r="C9" s="158"/>
      <c r="E9" s="161" t="s">
        <v>39</v>
      </c>
      <c r="F9" s="161"/>
    </row>
    <row r="11" spans="1:6" x14ac:dyDescent="0.15">
      <c r="A11" t="s">
        <v>35</v>
      </c>
      <c r="C11" t="s">
        <v>77</v>
      </c>
    </row>
    <row r="12" spans="1:6" x14ac:dyDescent="0.15">
      <c r="A12" s="60">
        <f>IF(ISBLANK(A5),ROUND(SUM(A13:A20),0),0)</f>
        <v>1517</v>
      </c>
      <c r="B12" t="s">
        <v>12</v>
      </c>
      <c r="C12" t="s">
        <v>25</v>
      </c>
      <c r="D12" t="s">
        <v>42</v>
      </c>
      <c r="F12" t="s">
        <v>44</v>
      </c>
    </row>
    <row r="13" spans="1:6" ht="37.5" customHeight="1" x14ac:dyDescent="0.15">
      <c r="A13" s="61">
        <f>IF(ISBLANK(A5),C13+E13*A7,0)</f>
        <v>600</v>
      </c>
      <c r="B13" s="14" t="s">
        <v>62</v>
      </c>
      <c r="C13" s="62">
        <v>600</v>
      </c>
      <c r="D13" s="63" t="s">
        <v>56</v>
      </c>
      <c r="E13" s="64">
        <v>1000</v>
      </c>
      <c r="F13" s="4" t="s">
        <v>26</v>
      </c>
    </row>
    <row r="14" spans="1:6" x14ac:dyDescent="0.15">
      <c r="A14" s="61">
        <f>IF(ISBLANK(A5),C14*1.12*(4+IF(A8=1,1,0)+IF(A7=1,1,0)+IF(ISBLANK(A6),1,0))/2,0)</f>
        <v>364.00000000000006</v>
      </c>
      <c r="B14" s="14" t="s">
        <v>63</v>
      </c>
      <c r="C14" s="62">
        <v>130</v>
      </c>
      <c r="D14" s="157" t="s">
        <v>52</v>
      </c>
      <c r="E14" s="157"/>
      <c r="F14" s="65" t="s">
        <v>27</v>
      </c>
    </row>
    <row r="15" spans="1:6" ht="24" x14ac:dyDescent="0.15">
      <c r="A15" s="61">
        <f>IF(ISBLANK(A5),D15*(4.75+IF(A8=1,0.75,0)+IF(A7=1,1.25,0)+IF(ISBLANK(A6),1,0)),0)</f>
        <v>368</v>
      </c>
      <c r="B15" s="33" t="s">
        <v>72</v>
      </c>
      <c r="C15" s="62"/>
      <c r="D15" s="66">
        <v>64</v>
      </c>
      <c r="E15" s="38"/>
      <c r="F15" s="65" t="s">
        <v>28</v>
      </c>
    </row>
    <row r="16" spans="1:6" x14ac:dyDescent="0.15">
      <c r="A16" s="61">
        <f>IF(ISBLANK(A5),C16*(1+IF(A9&gt;0,1,0)),0)</f>
        <v>50</v>
      </c>
      <c r="B16" s="14" t="s">
        <v>64</v>
      </c>
      <c r="C16" s="62">
        <v>50</v>
      </c>
      <c r="D16" s="67">
        <v>0.57499999999999996</v>
      </c>
      <c r="E16" s="38"/>
      <c r="F16" s="4" t="s">
        <v>11</v>
      </c>
    </row>
    <row r="17" spans="1:6" x14ac:dyDescent="0.15">
      <c r="A17" s="61">
        <f>IF(ISBLANK(A5),C17,0)</f>
        <v>75</v>
      </c>
      <c r="B17" s="14" t="s">
        <v>65</v>
      </c>
      <c r="C17" s="62">
        <v>75</v>
      </c>
      <c r="D17" s="38" t="s">
        <v>43</v>
      </c>
      <c r="E17" s="38"/>
      <c r="F17" s="4" t="s">
        <v>51</v>
      </c>
    </row>
    <row r="18" spans="1:6" x14ac:dyDescent="0.15">
      <c r="A18" s="61">
        <f>IF(ISBLANK(A5),C18*(5+IF(A8=1,1,0)+IF(A7=1,1,0)+IF(ISBLANK(A6),1,0)),0)</f>
        <v>60</v>
      </c>
      <c r="B18" s="14" t="s">
        <v>66</v>
      </c>
      <c r="C18" s="62">
        <v>10</v>
      </c>
      <c r="D18" s="157" t="s">
        <v>53</v>
      </c>
      <c r="E18" s="157"/>
      <c r="F18" s="4" t="s">
        <v>29</v>
      </c>
    </row>
    <row r="19" spans="1:6" x14ac:dyDescent="0.15">
      <c r="A19" s="68"/>
      <c r="B19" s="69" t="s">
        <v>13</v>
      </c>
    </row>
    <row r="20" spans="1:6" x14ac:dyDescent="0.15">
      <c r="A20" s="70"/>
      <c r="B20" s="71"/>
    </row>
  </sheetData>
  <mergeCells count="14">
    <mergeCell ref="A1:F1"/>
    <mergeCell ref="B8:C8"/>
    <mergeCell ref="B9:C9"/>
    <mergeCell ref="E9:F9"/>
    <mergeCell ref="D14:E14"/>
    <mergeCell ref="D18:E18"/>
    <mergeCell ref="A4:F4"/>
    <mergeCell ref="A2:F2"/>
    <mergeCell ref="B3:F3"/>
    <mergeCell ref="B5:C5"/>
    <mergeCell ref="E5:F5"/>
    <mergeCell ref="B6:C6"/>
    <mergeCell ref="E6:F6"/>
    <mergeCell ref="B7:C7"/>
  </mergeCells>
  <phoneticPr fontId="8" type="noConversion"/>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Form</vt:lpstr>
      <vt:lpstr>F 2 F worksheet</vt:lpstr>
      <vt:lpstr>CSC worksheet</vt:lpstr>
      <vt:lpstr>Budget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Judi;Lou</dc:creator>
  <cp:lastModifiedBy>Salle Hayden</cp:lastModifiedBy>
  <cp:lastPrinted>2017-09-07T22:06:37Z</cp:lastPrinted>
  <dcterms:created xsi:type="dcterms:W3CDTF">2009-07-04T21:38:28Z</dcterms:created>
  <dcterms:modified xsi:type="dcterms:W3CDTF">2020-07-22T04:46:44Z</dcterms:modified>
</cp:coreProperties>
</file>