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Budget Form (Austere)" sheetId="1" r:id="rId1"/>
    <sheet name="Budget Form" sheetId="2" r:id="rId2"/>
    <sheet name="Wish list" sheetId="3" r:id="rId3"/>
    <sheet name="F 2 F worksheet" sheetId="4" r:id="rId4"/>
    <sheet name="CSC worksheet" sheetId="5" r:id="rId5"/>
  </sheets>
  <definedNames>
    <definedName name="_xlnm.Print_Area" localSheetId="1">'Budget Form'!$A$1:$G$37</definedName>
    <definedName name="_xlnm.Print_Area" localSheetId="0">'Budget Form (Austere)'!$A$1:$G$37</definedName>
  </definedNames>
  <calcPr fullCalcOnLoad="1"/>
</workbook>
</file>

<file path=xl/sharedStrings.xml><?xml version="1.0" encoding="utf-8"?>
<sst xmlns="http://schemas.openxmlformats.org/spreadsheetml/2006/main" count="180" uniqueCount="97">
  <si>
    <t>COMMITTEE BUDGET PLANNING DOCUMENT - Austere (80% of 2016 budget)</t>
  </si>
  <si>
    <t>NAME of COMMITTEE :</t>
  </si>
  <si>
    <t>CoDA Literature Committee</t>
  </si>
  <si>
    <t>NAME of CHAIR (first name &amp; initial):</t>
  </si>
  <si>
    <t>Chair's email:</t>
  </si>
  <si>
    <t>Chair's Phone #:</t>
  </si>
  <si>
    <t># of committee members:</t>
  </si>
  <si>
    <t xml:space="preserve">     COMMITTEE BUDGET PROPOSAL FOR JANUARY 2017 through DECEMBER 31, 2017</t>
  </si>
  <si>
    <t>TYPE of EXPENSE</t>
  </si>
  <si>
    <t xml:space="preserve">Estimated Amount </t>
  </si>
  <si>
    <t>Estimated Amount</t>
  </si>
  <si>
    <t>TOTAL</t>
  </si>
  <si>
    <t>1st QTR    2017</t>
  </si>
  <si>
    <t>2nd QTR   2017</t>
  </si>
  <si>
    <t>3rd QTR   2017</t>
  </si>
  <si>
    <t>4th  QTR     2017</t>
  </si>
  <si>
    <r>
      <t xml:space="preserve">Postage </t>
    </r>
    <r>
      <rPr>
        <sz val="10"/>
        <rFont val="Arial"/>
        <family val="2"/>
      </rPr>
      <t xml:space="preserve">  (most comm. spend zero)</t>
    </r>
  </si>
  <si>
    <r>
      <t xml:space="preserve">Supplies </t>
    </r>
    <r>
      <rPr>
        <sz val="10"/>
        <rFont val="Arial"/>
        <family val="2"/>
      </rPr>
      <t xml:space="preserve"> (most comm. spend zero)</t>
    </r>
  </si>
  <si>
    <t>Telephone</t>
  </si>
  <si>
    <t>(Free conference calls are easy to arrange.  See "Responsibility of Chairs Reguarding Finances" [Appendix C of Expense Reimbursement Policy] for details.)</t>
  </si>
  <si>
    <r>
      <t xml:space="preserve">Outside Services </t>
    </r>
    <r>
      <rPr>
        <sz val="10"/>
        <rFont val="Arial"/>
        <family val="2"/>
      </rPr>
      <t xml:space="preserve"> (most comm. spend zero)</t>
    </r>
  </si>
  <si>
    <t>Copying</t>
  </si>
  <si>
    <t>Travel for Committee Meetings, as needed:</t>
  </si>
  <si>
    <t>totals from worksheet</t>
  </si>
  <si>
    <t>(See your Meeting Planning Document)</t>
  </si>
  <si>
    <t>F2F</t>
  </si>
  <si>
    <t>Airfare</t>
  </si>
  <si>
    <t>Lodging</t>
  </si>
  <si>
    <t>Meals*</t>
  </si>
  <si>
    <t>Mileage</t>
  </si>
  <si>
    <t>Misc. Travel</t>
  </si>
  <si>
    <t>Parking</t>
  </si>
  <si>
    <t>Chair's Travel for Conference 2017</t>
  </si>
  <si>
    <t>CSC</t>
  </si>
  <si>
    <t xml:space="preserve">TOTAL EXPENSES </t>
  </si>
  <si>
    <t>*Use $51/day, Finance Committee will adjust for CSC once location is set.</t>
  </si>
  <si>
    <t>Date submitted to Finance Committee:</t>
  </si>
  <si>
    <t>Please submit chair contact information to Finance Committee when you submit this form in case there are questions.</t>
  </si>
  <si>
    <t>Submit to Budget@coda.org 30 days before the start of CSC.</t>
  </si>
  <si>
    <t>COMMITTEE BUDGET PLANNING DOCUMENT</t>
  </si>
  <si>
    <t>COMMITTEE BUDGET PLANNING DOCUMENT - Wish list</t>
  </si>
  <si>
    <t>Total of wish list:</t>
  </si>
  <si>
    <t>Expense</t>
  </si>
  <si>
    <t>Priority, 1=low, 5=High</t>
  </si>
  <si>
    <t>cost for year</t>
  </si>
  <si>
    <t>Second full committee F2F</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</si>
  <si>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</si>
  <si>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</si>
  <si>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</si>
  <si>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</si>
  <si>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</si>
  <si>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Leslie C</t>
  </si>
  <si>
    <t>Today's date:</t>
  </si>
  <si>
    <t>If used for planning a specific F2F, starting date of F2F:</t>
  </si>
  <si>
    <t>For a meeting of the full committee</t>
  </si>
  <si>
    <t>How many Committee Members (CM) will attend?</t>
  </si>
  <si>
    <t>How many men?</t>
  </si>
  <si>
    <t>Current reimbursement rates</t>
  </si>
  <si>
    <t>How many women? (calculated)</t>
  </si>
  <si>
    <t>How long will your committee meet (days)?</t>
  </si>
  <si>
    <t>Per Diem</t>
  </si>
  <si>
    <t>How many CM will attend from outside North American continent?</t>
  </si>
  <si>
    <t>(CSC Per Diem will be adjusted by Finance Committee when we compile all the budgets.)</t>
  </si>
  <si>
    <t>How many CM will travel home on the last day of the meeting?  (Assume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</si>
  <si>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</si>
  <si>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</si>
  <si>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</si>
  <si>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</si>
  <si>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</si>
  <si>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</si>
  <si>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</si>
  <si>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</si>
  <si>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</si>
  <si>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12%</t>
  </si>
  <si>
    <t>=(travel day + meeting days) * attenders - travelers leaving on last day if more than one</t>
  </si>
  <si>
    <t>.75 travel day + meeting days +.75 for travel days (except locals) +1 for inter continental travelers</t>
  </si>
  <si>
    <t>Everyone gets 50 miles, those further gets 50 more</t>
  </si>
  <si>
    <t>luggage, etc</t>
  </si>
  <si>
    <t>CM attending less 1 local</t>
  </si>
  <si>
    <t>per day at airport/ hotel</t>
  </si>
  <si>
    <t>Everyone gets 10/day adjusted for local and same day travelers</t>
  </si>
  <si>
    <t>Adjustments for special circumstances</t>
  </si>
  <si>
    <t>Assumes that two members will be unable to attend and that we will meet in the Los Angeles area.  3 members live in the Los Angeles area and do not need accommodations or airfare.</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</si>
  <si>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</si>
  <si>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</si>
  <si>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</si>
  <si>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Is the chair planning to attend CSC? Blank="yes", 1="no"</t>
  </si>
  <si>
    <t>CSC is 3.5 days, will chair attend a CoDA called meeting on the day before? Blank="yes", 1="no"</t>
  </si>
  <si>
    <t>Does committee chair live outside North American continent?</t>
  </si>
  <si>
    <t>Will you travel home the afternoon of the last day of CSC? Blank="yes", 1="no"</t>
  </si>
  <si>
    <t>Do you live less than(&lt;50) from a major airport? Blank="yes", 1="no"</t>
  </si>
  <si>
    <t>Suggested</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</si>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</sst>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GENERAL"/>
    <numFmt numFmtId="168" formatCode="M/D/YYYY"/>
    <numFmt numFmtId="169" formatCode="0"/>
    <numFmt numFmtId="170" formatCode="_(\$* #,##0.000_);_(\$* \(#,##0.000\);_(\$* \-??_);_(@_)"/>
    <numFmt numFmtId="171" formatCode="0.0"/>
  </numFmts>
  <fonts count="4">
    <font>
      <sz val="10"/>
      <name val="Arial"/>
      <family val="2"/>
    </font>
    <font>
      <b/>
      <sz val="12"/>
      <name val="Arial"/>
      <family val="2"/>
    </font>
    <font>
      <sz val="12"/>
      <name val="Arial"/>
      <family val="2"/>
    </font>
    <font>
      <b/>
      <sz val="10"/>
      <name val="Arial"/>
      <family val="2"/>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5"/>
        <bgColor indexed="64"/>
      </patternFill>
    </fill>
  </fills>
  <borders count="22">
    <border>
      <left/>
      <right/>
      <top/>
      <bottom/>
      <diagonal/>
    </border>
    <border>
      <left style="double">
        <color indexed="8"/>
      </left>
      <right>
        <color indexed="63"/>
      </right>
      <top style="medium">
        <color indexed="8"/>
      </top>
      <bottom>
        <color indexed="63"/>
      </bottom>
    </border>
    <border>
      <left>
        <color indexed="63"/>
      </left>
      <right style="double">
        <color indexed="8"/>
      </right>
      <top style="medium">
        <color indexed="8"/>
      </top>
      <bottom style="thin">
        <color indexed="8"/>
      </bottom>
    </border>
    <border>
      <left style="double">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double">
        <color indexed="8"/>
      </right>
      <top style="thin">
        <color indexed="8"/>
      </top>
      <bottom style="medium">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double">
        <color indexed="8"/>
      </left>
      <right style="thin">
        <color indexed="8"/>
      </right>
      <top style="medium">
        <color indexed="8"/>
      </top>
      <bottom style="double">
        <color indexed="8"/>
      </bottom>
    </border>
    <border>
      <left>
        <color indexed="63"/>
      </left>
      <right>
        <color indexed="63"/>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95">
    <xf numFmtId="164" fontId="0" fillId="0" borderId="0" xfId="0" applyAlignment="1">
      <alignment/>
    </xf>
    <xf numFmtId="164" fontId="1" fillId="0" borderId="1" xfId="0" applyFont="1" applyBorder="1" applyAlignment="1">
      <alignment/>
    </xf>
    <xf numFmtId="164" fontId="1" fillId="0" borderId="2" xfId="0" applyFont="1" applyBorder="1" applyAlignment="1">
      <alignment horizontal="center" vertical="center"/>
    </xf>
    <xf numFmtId="164" fontId="1" fillId="0" borderId="0" xfId="0" applyFont="1" applyAlignment="1">
      <alignment/>
    </xf>
    <xf numFmtId="164" fontId="2" fillId="0" borderId="3" xfId="0" applyFont="1" applyBorder="1" applyAlignment="1">
      <alignment/>
    </xf>
    <xf numFmtId="164" fontId="1" fillId="0" borderId="4" xfId="0" applyFont="1" applyBorder="1" applyAlignment="1">
      <alignment horizontal="right" vertical="center"/>
    </xf>
    <xf numFmtId="164" fontId="2" fillId="0" borderId="5" xfId="0" applyFont="1" applyBorder="1" applyAlignment="1">
      <alignment horizontal="left"/>
    </xf>
    <xf numFmtId="164" fontId="2" fillId="0" borderId="0" xfId="0" applyFont="1" applyAlignment="1">
      <alignment/>
    </xf>
    <xf numFmtId="164" fontId="1" fillId="0" borderId="5" xfId="0" applyFont="1" applyBorder="1" applyAlignment="1">
      <alignment horizontal="left"/>
    </xf>
    <xf numFmtId="164" fontId="0" fillId="0" borderId="3" xfId="0" applyBorder="1" applyAlignment="1">
      <alignment/>
    </xf>
    <xf numFmtId="164" fontId="0" fillId="0" borderId="5" xfId="0" applyBorder="1" applyAlignment="1">
      <alignment horizontal="left"/>
    </xf>
    <xf numFmtId="164" fontId="1" fillId="0" borderId="5" xfId="0" applyFont="1" applyBorder="1" applyAlignment="1">
      <alignment horizontal="center" vertical="center"/>
    </xf>
    <xf numFmtId="164" fontId="3" fillId="0" borderId="6" xfId="0" applyFont="1" applyBorder="1" applyAlignment="1">
      <alignment horizontal="center" vertical="center"/>
    </xf>
    <xf numFmtId="164" fontId="3" fillId="0" borderId="7" xfId="0" applyFont="1" applyBorder="1" applyAlignment="1">
      <alignment horizontal="center" wrapText="1"/>
    </xf>
    <xf numFmtId="164" fontId="3" fillId="0" borderId="8" xfId="0" applyFont="1" applyBorder="1" applyAlignment="1">
      <alignment horizontal="center" wrapText="1"/>
    </xf>
    <xf numFmtId="164" fontId="3" fillId="0" borderId="9" xfId="0" applyFont="1" applyBorder="1" applyAlignment="1">
      <alignment horizontal="center" vertical="center" wrapText="1"/>
    </xf>
    <xf numFmtId="164" fontId="0" fillId="0" borderId="0" xfId="0" applyAlignment="1">
      <alignment wrapText="1"/>
    </xf>
    <xf numFmtId="164" fontId="0" fillId="0" borderId="10" xfId="0" applyBorder="1" applyAlignment="1">
      <alignment/>
    </xf>
    <xf numFmtId="164" fontId="3" fillId="0" borderId="7" xfId="0" applyFont="1" applyBorder="1" applyAlignment="1">
      <alignment horizontal="center" vertical="center" wrapText="1"/>
    </xf>
    <xf numFmtId="164" fontId="3" fillId="0" borderId="11" xfId="0" applyFont="1" applyBorder="1" applyAlignment="1">
      <alignment horizontal="center" vertical="center" wrapText="1"/>
    </xf>
    <xf numFmtId="164" fontId="0" fillId="0" borderId="0" xfId="0" applyAlignment="1">
      <alignment horizontal="center" vertical="center" wrapText="1"/>
    </xf>
    <xf numFmtId="164" fontId="3" fillId="0" borderId="4" xfId="0" applyFont="1" applyBorder="1" applyAlignment="1">
      <alignment vertical="center"/>
    </xf>
    <xf numFmtId="165" fontId="0" fillId="0" borderId="7" xfId="17" applyFont="1" applyFill="1" applyBorder="1" applyAlignment="1" applyProtection="1">
      <alignment/>
      <protection/>
    </xf>
    <xf numFmtId="165" fontId="0" fillId="0" borderId="7" xfId="17" applyFont="1" applyFill="1" applyBorder="1" applyAlignment="1" applyProtection="1">
      <alignment wrapText="1"/>
      <protection/>
    </xf>
    <xf numFmtId="165" fontId="0" fillId="0" borderId="5" xfId="17" applyFont="1" applyFill="1" applyBorder="1" applyAlignment="1" applyProtection="1">
      <alignment wrapText="1"/>
      <protection/>
    </xf>
    <xf numFmtId="165" fontId="0" fillId="0" borderId="9" xfId="17" applyFont="1" applyFill="1" applyBorder="1" applyAlignment="1" applyProtection="1">
      <alignment wrapText="1"/>
      <protection/>
    </xf>
    <xf numFmtId="165" fontId="0" fillId="0" borderId="5" xfId="17" applyFont="1" applyFill="1" applyBorder="1" applyAlignment="1" applyProtection="1">
      <alignment/>
      <protection/>
    </xf>
    <xf numFmtId="164" fontId="0" fillId="0" borderId="5" xfId="0" applyFont="1" applyBorder="1" applyAlignment="1">
      <alignment horizontal="left" vertical="center" wrapText="1"/>
    </xf>
    <xf numFmtId="166" fontId="0" fillId="0" borderId="9" xfId="0" applyNumberFormat="1" applyBorder="1" applyAlignment="1">
      <alignment/>
    </xf>
    <xf numFmtId="164" fontId="0" fillId="0" borderId="0" xfId="0" applyBorder="1" applyAlignment="1">
      <alignment vertical="center"/>
    </xf>
    <xf numFmtId="165" fontId="0" fillId="0" borderId="8" xfId="17" applyFont="1" applyFill="1" applyBorder="1" applyAlignment="1" applyProtection="1">
      <alignment/>
      <protection/>
    </xf>
    <xf numFmtId="164" fontId="3" fillId="0" borderId="0" xfId="0" applyFont="1" applyBorder="1" applyAlignment="1">
      <alignment vertical="center"/>
    </xf>
    <xf numFmtId="164" fontId="0" fillId="0" borderId="0" xfId="0" applyFont="1" applyAlignment="1">
      <alignment horizontal="center"/>
    </xf>
    <xf numFmtId="164" fontId="0" fillId="0" borderId="4" xfId="0" applyFont="1" applyBorder="1" applyAlignment="1">
      <alignment vertical="center"/>
    </xf>
    <xf numFmtId="165" fontId="0" fillId="0" borderId="7" xfId="0" applyNumberFormat="1" applyBorder="1" applyAlignment="1">
      <alignment/>
    </xf>
    <xf numFmtId="164" fontId="0" fillId="0" borderId="12" xfId="0" applyFont="1" applyBorder="1" applyAlignment="1">
      <alignment vertical="center"/>
    </xf>
    <xf numFmtId="165" fontId="0" fillId="0" borderId="13" xfId="17" applyFont="1" applyFill="1" applyBorder="1" applyAlignment="1" applyProtection="1">
      <alignment/>
      <protection/>
    </xf>
    <xf numFmtId="165" fontId="0" fillId="0" borderId="14" xfId="17" applyFont="1" applyFill="1" applyBorder="1" applyAlignment="1" applyProtection="1">
      <alignment/>
      <protection/>
    </xf>
    <xf numFmtId="164" fontId="3" fillId="0" borderId="0" xfId="0" applyFont="1" applyAlignment="1">
      <alignment horizontal="right" vertical="center"/>
    </xf>
    <xf numFmtId="165" fontId="0" fillId="0" borderId="15" xfId="17" applyFont="1" applyFill="1" applyBorder="1" applyAlignment="1" applyProtection="1">
      <alignment wrapText="1"/>
      <protection/>
    </xf>
    <xf numFmtId="165" fontId="0" fillId="0" borderId="16" xfId="17" applyFont="1" applyFill="1" applyBorder="1" applyAlignment="1" applyProtection="1">
      <alignment wrapText="1"/>
      <protection/>
    </xf>
    <xf numFmtId="165" fontId="0" fillId="0" borderId="17" xfId="17" applyFont="1" applyFill="1" applyBorder="1" applyAlignment="1" applyProtection="1">
      <alignment wrapText="1"/>
      <protection/>
    </xf>
    <xf numFmtId="164" fontId="0" fillId="0" borderId="0" xfId="0" applyBorder="1" applyAlignment="1">
      <alignment/>
    </xf>
    <xf numFmtId="164" fontId="0" fillId="0" borderId="0" xfId="0" applyFont="1" applyBorder="1" applyAlignment="1">
      <alignment vertical="center"/>
    </xf>
    <xf numFmtId="164" fontId="3" fillId="0" borderId="0" xfId="0" applyFont="1" applyFill="1" applyBorder="1" applyAlignment="1">
      <alignment horizontal="right" vertical="center"/>
    </xf>
    <xf numFmtId="164" fontId="0" fillId="0" borderId="0" xfId="0" applyFont="1" applyFill="1" applyBorder="1" applyAlignment="1">
      <alignment vertical="center"/>
    </xf>
    <xf numFmtId="164" fontId="3" fillId="0" borderId="0" xfId="0" applyFont="1" applyFill="1" applyBorder="1" applyAlignment="1">
      <alignment horizontal="left" vertical="center"/>
    </xf>
    <xf numFmtId="164" fontId="0" fillId="0" borderId="0" xfId="0" applyAlignment="1">
      <alignment/>
    </xf>
    <xf numFmtId="164" fontId="0" fillId="0" borderId="6" xfId="0" applyBorder="1" applyAlignment="1">
      <alignment horizontal="center"/>
    </xf>
    <xf numFmtId="164" fontId="0" fillId="0" borderId="0" xfId="0" applyFont="1" applyAlignment="1">
      <alignment horizontal="right"/>
    </xf>
    <xf numFmtId="165" fontId="0" fillId="0" borderId="0" xfId="17" applyFont="1" applyFill="1" applyBorder="1" applyAlignment="1" applyProtection="1">
      <alignment/>
      <protection/>
    </xf>
    <xf numFmtId="164" fontId="0" fillId="0" borderId="0" xfId="0" applyFont="1" applyBorder="1" applyAlignment="1">
      <alignment horizontal="left"/>
    </xf>
    <xf numFmtId="164" fontId="0" fillId="0" borderId="0" xfId="0" applyFont="1" applyBorder="1" applyAlignment="1">
      <alignment horizontal="left" wrapText="1"/>
    </xf>
    <xf numFmtId="164" fontId="0" fillId="0" borderId="0" xfId="0" applyFont="1" applyBorder="1" applyAlignment="1">
      <alignment horizontal="right"/>
    </xf>
    <xf numFmtId="164" fontId="0" fillId="0" borderId="0" xfId="0" applyFont="1" applyBorder="1" applyAlignment="1">
      <alignment horizontal="center" wrapText="1"/>
    </xf>
    <xf numFmtId="164" fontId="0" fillId="0" borderId="0" xfId="0" applyAlignment="1">
      <alignment horizontal="left" wrapText="1"/>
    </xf>
    <xf numFmtId="168" fontId="0" fillId="0" borderId="0" xfId="0" applyNumberFormat="1" applyBorder="1" applyAlignment="1">
      <alignment horizontal="center" wrapText="1"/>
    </xf>
    <xf numFmtId="164" fontId="0" fillId="0" borderId="0" xfId="0" applyFont="1" applyBorder="1" applyAlignment="1">
      <alignment horizontal="right" wrapText="1"/>
    </xf>
    <xf numFmtId="168" fontId="0" fillId="2" borderId="0" xfId="0" applyNumberFormat="1" applyFont="1" applyFill="1" applyBorder="1" applyAlignment="1">
      <alignment horizontal="center" wrapText="1"/>
    </xf>
    <xf numFmtId="169" fontId="0" fillId="3" borderId="7" xfId="17" applyNumberFormat="1" applyFont="1" applyFill="1" applyBorder="1" applyAlignment="1" applyProtection="1">
      <alignment vertical="center"/>
      <protection/>
    </xf>
    <xf numFmtId="164" fontId="3" fillId="0" borderId="0" xfId="0" applyFont="1" applyBorder="1" applyAlignment="1">
      <alignment horizontal="center" vertical="center" wrapText="1"/>
    </xf>
    <xf numFmtId="164" fontId="0" fillId="0" borderId="0" xfId="0" applyAlignment="1">
      <alignment horizontal="left"/>
    </xf>
    <xf numFmtId="164" fontId="0" fillId="0" borderId="0" xfId="0" applyFont="1" applyBorder="1" applyAlignment="1">
      <alignment horizontal="center"/>
    </xf>
    <xf numFmtId="170" fontId="0" fillId="0" borderId="0" xfId="17" applyNumberFormat="1" applyFont="1" applyFill="1" applyBorder="1" applyAlignment="1" applyProtection="1">
      <alignment/>
      <protection/>
    </xf>
    <xf numFmtId="171" fontId="0" fillId="3" borderId="7" xfId="17" applyNumberFormat="1" applyFont="1" applyFill="1" applyBorder="1" applyAlignment="1" applyProtection="1">
      <alignment vertical="center"/>
      <protection/>
    </xf>
    <xf numFmtId="164" fontId="0" fillId="4" borderId="0" xfId="0" applyFont="1" applyFill="1" applyBorder="1" applyAlignment="1">
      <alignment horizontal="center" wrapText="1"/>
    </xf>
    <xf numFmtId="164" fontId="0" fillId="0" borderId="18" xfId="0" applyFont="1" applyBorder="1" applyAlignment="1">
      <alignment horizontal="left" wrapText="1"/>
    </xf>
    <xf numFmtId="165" fontId="0" fillId="0" borderId="0" xfId="0" applyNumberFormat="1" applyAlignment="1">
      <alignment vertical="center"/>
    </xf>
    <xf numFmtId="165" fontId="0" fillId="0" borderId="7" xfId="17" applyFont="1" applyFill="1" applyBorder="1" applyAlignment="1" applyProtection="1">
      <alignment vertical="center"/>
      <protection/>
    </xf>
    <xf numFmtId="165" fontId="0" fillId="4" borderId="18" xfId="17" applyFont="1" applyFill="1" applyBorder="1" applyAlignment="1" applyProtection="1">
      <alignment/>
      <protection/>
    </xf>
    <xf numFmtId="164" fontId="0" fillId="0" borderId="18" xfId="0" applyFont="1" applyBorder="1" applyAlignment="1">
      <alignment horizontal="right" wrapText="1"/>
    </xf>
    <xf numFmtId="165" fontId="0" fillId="4" borderId="18" xfId="17" applyFont="1" applyFill="1" applyBorder="1" applyAlignment="1" applyProtection="1">
      <alignment horizontal="right" wrapText="1"/>
      <protection/>
    </xf>
    <xf numFmtId="164" fontId="0" fillId="0" borderId="18" xfId="0" applyFont="1" applyBorder="1" applyAlignment="1">
      <alignment wrapText="1"/>
    </xf>
    <xf numFmtId="164" fontId="0" fillId="0" borderId="18" xfId="0" applyFont="1" applyBorder="1" applyAlignment="1">
      <alignment horizontal="left"/>
    </xf>
    <xf numFmtId="164" fontId="0" fillId="0" borderId="18" xfId="0" applyBorder="1" applyAlignment="1">
      <alignment/>
    </xf>
    <xf numFmtId="165" fontId="0" fillId="0" borderId="18" xfId="17" applyFont="1" applyFill="1" applyBorder="1" applyAlignment="1" applyProtection="1">
      <alignment horizontal="left"/>
      <protection/>
    </xf>
    <xf numFmtId="164" fontId="0" fillId="4" borderId="18" xfId="17" applyNumberFormat="1" applyFont="1" applyFill="1" applyBorder="1" applyAlignment="1" applyProtection="1">
      <alignment/>
      <protection/>
    </xf>
    <xf numFmtId="170" fontId="0" fillId="0" borderId="18" xfId="17" applyNumberFormat="1" applyFont="1" applyFill="1" applyBorder="1" applyAlignment="1" applyProtection="1">
      <alignment horizontal="left"/>
      <protection/>
    </xf>
    <xf numFmtId="165" fontId="0" fillId="3" borderId="7" xfId="17" applyFont="1" applyFill="1" applyBorder="1" applyAlignment="1" applyProtection="1">
      <alignment vertical="center"/>
      <protection/>
    </xf>
    <xf numFmtId="164" fontId="0" fillId="3" borderId="19" xfId="0" applyFont="1" applyFill="1" applyBorder="1" applyAlignment="1">
      <alignment horizontal="left" vertical="center"/>
    </xf>
    <xf numFmtId="164" fontId="0" fillId="0" borderId="0" xfId="0" applyFont="1" applyBorder="1" applyAlignment="1">
      <alignment wrapText="1"/>
    </xf>
    <xf numFmtId="164" fontId="0" fillId="3" borderId="7" xfId="0" applyFill="1" applyBorder="1" applyAlignment="1">
      <alignment/>
    </xf>
    <xf numFmtId="170" fontId="0" fillId="0" borderId="0" xfId="20" applyNumberFormat="1" applyFont="1" applyFill="1" applyBorder="1" applyAlignment="1" applyProtection="1">
      <alignment/>
      <protection/>
    </xf>
    <xf numFmtId="165" fontId="0" fillId="0" borderId="0" xfId="20" applyFont="1" applyFill="1" applyBorder="1" applyAlignment="1" applyProtection="1">
      <alignment/>
      <protection/>
    </xf>
    <xf numFmtId="165" fontId="0" fillId="0" borderId="0" xfId="0" applyNumberFormat="1" applyAlignment="1">
      <alignment/>
    </xf>
    <xf numFmtId="165" fontId="0" fillId="0" borderId="7" xfId="20" applyFont="1" applyFill="1" applyBorder="1" applyAlignment="1" applyProtection="1">
      <alignment/>
      <protection/>
    </xf>
    <xf numFmtId="165" fontId="0" fillId="4" borderId="0" xfId="20" applyFont="1" applyFill="1" applyBorder="1" applyAlignment="1" applyProtection="1">
      <alignment/>
      <protection/>
    </xf>
    <xf numFmtId="164" fontId="0" fillId="0" borderId="0" xfId="0" applyFont="1" applyAlignment="1">
      <alignment horizontal="right" wrapText="1"/>
    </xf>
    <xf numFmtId="165" fontId="0" fillId="0" borderId="0" xfId="20" applyFont="1" applyFill="1" applyBorder="1" applyAlignment="1" applyProtection="1">
      <alignment horizontal="right" wrapText="1"/>
      <protection/>
    </xf>
    <xf numFmtId="165" fontId="0" fillId="0" borderId="0" xfId="20" applyFont="1" applyFill="1" applyBorder="1" applyAlignment="1" applyProtection="1">
      <alignment horizontal="left"/>
      <protection/>
    </xf>
    <xf numFmtId="170" fontId="0" fillId="0" borderId="0" xfId="20" applyNumberFormat="1" applyFont="1" applyFill="1" applyBorder="1" applyAlignment="1" applyProtection="1">
      <alignment horizontal="left"/>
      <protection/>
    </xf>
    <xf numFmtId="165" fontId="0" fillId="3" borderId="4" xfId="20" applyFont="1" applyFill="1" applyBorder="1" applyAlignment="1" applyProtection="1">
      <alignment/>
      <protection/>
    </xf>
    <xf numFmtId="164" fontId="0" fillId="0" borderId="20" xfId="0" applyFont="1" applyFill="1" applyBorder="1" applyAlignment="1">
      <alignment vertical="center"/>
    </xf>
    <xf numFmtId="165" fontId="0" fillId="3" borderId="10" xfId="20" applyFont="1" applyFill="1" applyBorder="1" applyAlignment="1" applyProtection="1">
      <alignment/>
      <protection/>
    </xf>
    <xf numFmtId="164" fontId="0" fillId="0" borderId="21" xfId="0" applyBorder="1" applyAlignment="1">
      <alignment/>
    </xf>
  </cellXfs>
  <cellStyles count="7">
    <cellStyle name="Normal" xfId="0"/>
    <cellStyle name="Comma" xfId="15"/>
    <cellStyle name="Comma [0]" xfId="16"/>
    <cellStyle name="Currency" xfId="17"/>
    <cellStyle name="Currency [0]" xfId="18"/>
    <cellStyle name="Percent" xfId="19"/>
    <cellStyle name="Currency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D19" sqref="D19"/>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s>
  <sheetData>
    <row r="1" spans="1:7" s="3" customFormat="1" ht="35.25" customHeight="1">
      <c r="A1" s="1"/>
      <c r="B1" s="2" t="s">
        <v>0</v>
      </c>
      <c r="C1" s="2"/>
      <c r="D1" s="2"/>
      <c r="E1" s="2"/>
      <c r="F1" s="2"/>
      <c r="G1" s="2"/>
    </row>
    <row r="2" spans="1:7" s="7" customFormat="1" ht="19.5" customHeight="1">
      <c r="A2" s="4"/>
      <c r="B2" s="5" t="s">
        <v>1</v>
      </c>
      <c r="C2" s="6" t="s">
        <v>2</v>
      </c>
      <c r="D2" s="6"/>
      <c r="E2" s="6"/>
      <c r="F2" s="6"/>
      <c r="G2" s="6"/>
    </row>
    <row r="3" spans="1:7" s="7" customFormat="1" ht="19.5" customHeight="1">
      <c r="A3" s="4"/>
      <c r="B3" s="5" t="s">
        <v>3</v>
      </c>
      <c r="C3" s="8"/>
      <c r="D3" s="8"/>
      <c r="E3" s="8"/>
      <c r="F3" s="8"/>
      <c r="G3" s="8"/>
    </row>
    <row r="4" spans="1:7" ht="19.5" customHeight="1" hidden="1">
      <c r="A4" s="9"/>
      <c r="B4" s="5" t="s">
        <v>4</v>
      </c>
      <c r="C4" s="10"/>
      <c r="D4" s="10"/>
      <c r="E4" s="10"/>
      <c r="F4" s="10"/>
      <c r="G4" s="10"/>
    </row>
    <row r="5" spans="1:7" ht="19.5" customHeight="1" hidden="1">
      <c r="A5" s="9"/>
      <c r="B5" s="5" t="s">
        <v>5</v>
      </c>
      <c r="C5" s="10"/>
      <c r="D5" s="10"/>
      <c r="E5" s="10"/>
      <c r="F5" s="10"/>
      <c r="G5" s="10"/>
    </row>
    <row r="6" spans="1:7" ht="19.5" customHeight="1">
      <c r="A6" s="9"/>
      <c r="B6" s="5" t="s">
        <v>6</v>
      </c>
      <c r="C6" s="10">
        <v>11</v>
      </c>
      <c r="D6" s="10"/>
      <c r="E6" s="10"/>
      <c r="F6" s="10"/>
      <c r="G6" s="10"/>
    </row>
    <row r="7" spans="1:7" ht="31.5" customHeight="1">
      <c r="A7" s="9"/>
      <c r="B7" s="11" t="s">
        <v>7</v>
      </c>
      <c r="C7" s="11"/>
      <c r="D7" s="11"/>
      <c r="E7" s="11"/>
      <c r="F7" s="11"/>
      <c r="G7" s="11"/>
    </row>
    <row r="8" spans="1:11" ht="31.5" customHeight="1">
      <c r="A8" s="9"/>
      <c r="B8" s="12" t="s">
        <v>8</v>
      </c>
      <c r="C8" s="13" t="s">
        <v>9</v>
      </c>
      <c r="D8" s="13" t="s">
        <v>10</v>
      </c>
      <c r="E8" s="13" t="s">
        <v>9</v>
      </c>
      <c r="F8" s="14" t="s">
        <v>10</v>
      </c>
      <c r="G8" s="15" t="s">
        <v>11</v>
      </c>
      <c r="H8" s="16"/>
      <c r="I8" s="16"/>
      <c r="J8" s="16"/>
      <c r="K8" s="16"/>
    </row>
    <row r="9" spans="1:11" ht="40.5" customHeight="1">
      <c r="A9" s="9"/>
      <c r="B9" s="17"/>
      <c r="C9" s="18" t="s">
        <v>12</v>
      </c>
      <c r="D9" s="18" t="s">
        <v>13</v>
      </c>
      <c r="E9" s="18" t="s">
        <v>14</v>
      </c>
      <c r="F9" s="19" t="s">
        <v>15</v>
      </c>
      <c r="G9" s="15">
        <v>2017</v>
      </c>
      <c r="H9" s="20"/>
      <c r="I9" s="20"/>
      <c r="J9" s="20"/>
      <c r="K9" s="16"/>
    </row>
    <row r="10" spans="1:11" ht="19.5" customHeight="1">
      <c r="A10" s="9"/>
      <c r="B10" s="21" t="s">
        <v>16</v>
      </c>
      <c r="C10" s="22">
        <v>0</v>
      </c>
      <c r="D10" s="23">
        <v>0</v>
      </c>
      <c r="E10" s="23">
        <v>0</v>
      </c>
      <c r="F10" s="24">
        <v>0</v>
      </c>
      <c r="G10" s="25">
        <f>SUM(C10:F10)</f>
        <v>0</v>
      </c>
      <c r="H10" s="16"/>
      <c r="I10" s="16"/>
      <c r="J10" s="16"/>
      <c r="K10" s="16"/>
    </row>
    <row r="11" spans="1:7" ht="19.5" customHeight="1">
      <c r="A11" s="9"/>
      <c r="B11" s="21" t="s">
        <v>17</v>
      </c>
      <c r="C11" s="22">
        <v>0</v>
      </c>
      <c r="D11" s="22">
        <v>0</v>
      </c>
      <c r="E11" s="22">
        <v>0</v>
      </c>
      <c r="F11" s="26">
        <v>0</v>
      </c>
      <c r="G11" s="25">
        <f>SUM(C11:F11)</f>
        <v>0</v>
      </c>
    </row>
    <row r="12" spans="1:7" ht="19.5" customHeight="1">
      <c r="A12" s="9"/>
      <c r="B12" s="21" t="s">
        <v>18</v>
      </c>
      <c r="C12" s="22">
        <v>0</v>
      </c>
      <c r="D12" s="22">
        <v>0</v>
      </c>
      <c r="E12" s="22">
        <v>0</v>
      </c>
      <c r="F12" s="26">
        <v>0</v>
      </c>
      <c r="G12" s="25">
        <f>SUM(C12:F12)</f>
        <v>0</v>
      </c>
    </row>
    <row r="13" spans="1:7" ht="26.25" customHeight="1">
      <c r="A13" s="9"/>
      <c r="B13" s="27" t="s">
        <v>19</v>
      </c>
      <c r="C13" s="27"/>
      <c r="D13" s="27"/>
      <c r="E13" s="27"/>
      <c r="F13" s="27"/>
      <c r="G13" s="28"/>
    </row>
    <row r="14" spans="1:7" ht="19.5" customHeight="1">
      <c r="A14" s="9"/>
      <c r="B14" s="21" t="s">
        <v>20</v>
      </c>
      <c r="C14" s="22">
        <v>0</v>
      </c>
      <c r="D14" s="22">
        <v>0</v>
      </c>
      <c r="E14" s="22">
        <v>0</v>
      </c>
      <c r="F14" s="26">
        <v>0</v>
      </c>
      <c r="G14" s="25">
        <f>SUM(C14:F14)</f>
        <v>0</v>
      </c>
    </row>
    <row r="15" spans="1:7" ht="19.5" customHeight="1">
      <c r="A15" s="9"/>
      <c r="B15" s="21" t="s">
        <v>21</v>
      </c>
      <c r="C15" s="22">
        <v>0</v>
      </c>
      <c r="D15" s="22">
        <v>0</v>
      </c>
      <c r="E15" s="22">
        <v>0</v>
      </c>
      <c r="F15" s="26">
        <v>0</v>
      </c>
      <c r="G15" s="25">
        <f>SUM(C15:F15)</f>
        <v>0</v>
      </c>
    </row>
    <row r="16" spans="1:7" ht="19.5" customHeight="1">
      <c r="A16" s="9"/>
      <c r="B16" s="29"/>
      <c r="C16" s="22"/>
      <c r="D16" s="22"/>
      <c r="E16" s="22"/>
      <c r="F16" s="30"/>
      <c r="G16" s="28"/>
    </row>
    <row r="17" spans="1:10" ht="19.5" customHeight="1">
      <c r="A17" s="9"/>
      <c r="B17" s="31" t="s">
        <v>22</v>
      </c>
      <c r="C17" s="22"/>
      <c r="D17" s="22"/>
      <c r="E17" s="22"/>
      <c r="F17" s="30"/>
      <c r="G17" s="28"/>
      <c r="J17" t="s">
        <v>23</v>
      </c>
    </row>
    <row r="18" spans="1:10" ht="19.5" customHeight="1">
      <c r="A18" s="9"/>
      <c r="B18" s="29" t="s">
        <v>24</v>
      </c>
      <c r="C18" s="22"/>
      <c r="D18" s="22"/>
      <c r="E18" s="22"/>
      <c r="F18" s="30"/>
      <c r="G18" s="28"/>
      <c r="J18" s="32" t="s">
        <v>25</v>
      </c>
    </row>
    <row r="19" spans="1:10" ht="19.5" customHeight="1">
      <c r="A19" s="9"/>
      <c r="B19" s="33" t="s">
        <v>26</v>
      </c>
      <c r="C19" s="22">
        <v>400</v>
      </c>
      <c r="D19" s="22">
        <v>400</v>
      </c>
      <c r="E19" s="22"/>
      <c r="F19" s="26"/>
      <c r="G19" s="25">
        <f>SUM(C19:F19)</f>
        <v>800</v>
      </c>
      <c r="J19" s="34">
        <f>'F 2 F worksheet'!A19</f>
        <v>2000</v>
      </c>
    </row>
    <row r="20" spans="1:10" ht="19.5" customHeight="1">
      <c r="A20" s="9"/>
      <c r="B20" s="33" t="s">
        <v>27</v>
      </c>
      <c r="C20" s="22">
        <v>728</v>
      </c>
      <c r="D20" s="22">
        <v>728</v>
      </c>
      <c r="E20" s="22"/>
      <c r="F20" s="26"/>
      <c r="G20" s="25">
        <f>SUM(C20:F20)</f>
        <v>1456</v>
      </c>
      <c r="J20" s="34">
        <f>'F 2 F worksheet'!A20</f>
        <v>1310.4</v>
      </c>
    </row>
    <row r="21" spans="1:10" ht="19.5" customHeight="1">
      <c r="A21" s="9"/>
      <c r="B21" s="33" t="s">
        <v>28</v>
      </c>
      <c r="C21" s="22">
        <v>280.5</v>
      </c>
      <c r="D21" s="22">
        <v>280.5</v>
      </c>
      <c r="E21" s="22"/>
      <c r="F21" s="26"/>
      <c r="G21" s="25">
        <f>SUM(C21:F21)</f>
        <v>561</v>
      </c>
      <c r="J21" s="34">
        <f>'F 2 F worksheet'!A21</f>
        <v>1109.25</v>
      </c>
    </row>
    <row r="22" spans="1:10" ht="19.5" customHeight="1">
      <c r="A22" s="9"/>
      <c r="B22" s="33" t="s">
        <v>29</v>
      </c>
      <c r="C22" s="22">
        <v>81</v>
      </c>
      <c r="D22" s="22">
        <v>81</v>
      </c>
      <c r="E22" s="22"/>
      <c r="F22" s="26"/>
      <c r="G22" s="25">
        <f>SUM(C22:F22)</f>
        <v>162</v>
      </c>
      <c r="J22" s="34">
        <f>'F 2 F worksheet'!A22</f>
        <v>216</v>
      </c>
    </row>
    <row r="23" spans="1:10" ht="19.5" customHeight="1">
      <c r="A23" s="9"/>
      <c r="B23" s="33" t="s">
        <v>30</v>
      </c>
      <c r="C23" s="22">
        <v>75</v>
      </c>
      <c r="D23" s="22">
        <v>75</v>
      </c>
      <c r="E23" s="22"/>
      <c r="F23" s="26"/>
      <c r="G23" s="25">
        <f>SUM(C23:F23)</f>
        <v>150</v>
      </c>
      <c r="J23" s="34" t="e">
        <f>'F 2 F worksheet'!A23+'F 2 F worksheet'!A25+'F 2 F worksheet'!#REF!</f>
        <v>#VALUE!</v>
      </c>
    </row>
    <row r="24" spans="1:10" ht="19.5" customHeight="1">
      <c r="A24" s="9"/>
      <c r="B24" s="33" t="s">
        <v>31</v>
      </c>
      <c r="C24" s="22">
        <v>60</v>
      </c>
      <c r="D24" s="22">
        <v>60</v>
      </c>
      <c r="E24" s="22"/>
      <c r="F24" s="26"/>
      <c r="G24" s="25">
        <f>SUM(C24:F24)</f>
        <v>120</v>
      </c>
      <c r="J24" s="34">
        <f>'F 2 F worksheet'!A24</f>
        <v>230</v>
      </c>
    </row>
    <row r="25" spans="1:7" ht="19.5" customHeight="1">
      <c r="A25" s="9"/>
      <c r="B25" s="29"/>
      <c r="C25" s="22"/>
      <c r="D25" s="22"/>
      <c r="E25" s="22"/>
      <c r="F25" s="30"/>
      <c r="G25" s="28"/>
    </row>
    <row r="26" spans="1:10" ht="19.5" customHeight="1">
      <c r="A26" s="9"/>
      <c r="B26" s="31" t="s">
        <v>32</v>
      </c>
      <c r="C26" s="22"/>
      <c r="D26" s="22"/>
      <c r="E26" s="22"/>
      <c r="F26" s="30"/>
      <c r="G26" s="28"/>
      <c r="J26" s="32" t="s">
        <v>33</v>
      </c>
    </row>
    <row r="27" spans="1:10" ht="19.5" customHeight="1">
      <c r="A27" s="9"/>
      <c r="B27" s="33" t="s">
        <v>26</v>
      </c>
      <c r="C27" s="22"/>
      <c r="D27" s="22"/>
      <c r="E27" s="22">
        <v>600</v>
      </c>
      <c r="F27" s="26"/>
      <c r="G27" s="25">
        <f>SUM(C27:F27)</f>
        <v>600</v>
      </c>
      <c r="J27" s="22">
        <f>'CSC worksheet'!A13</f>
        <v>600</v>
      </c>
    </row>
    <row r="28" spans="1:10" ht="19.5" customHeight="1">
      <c r="A28" s="9"/>
      <c r="B28" s="33" t="s">
        <v>27</v>
      </c>
      <c r="C28" s="22"/>
      <c r="D28" s="22"/>
      <c r="E28" s="22">
        <v>582</v>
      </c>
      <c r="F28" s="26"/>
      <c r="G28" s="25">
        <f>SUM(C28:F28)</f>
        <v>582</v>
      </c>
      <c r="J28" s="22">
        <f>'CSC worksheet'!A14</f>
        <v>582.4</v>
      </c>
    </row>
    <row r="29" spans="1:10" ht="19.5" customHeight="1">
      <c r="A29" s="9"/>
      <c r="B29" s="33" t="s">
        <v>28</v>
      </c>
      <c r="C29" s="22"/>
      <c r="D29" s="22"/>
      <c r="E29" s="22">
        <v>255</v>
      </c>
      <c r="F29" s="26"/>
      <c r="G29" s="25">
        <f>SUM(C29:F29)</f>
        <v>255</v>
      </c>
      <c r="J29" s="22">
        <f>'CSC worksheet'!A15</f>
        <v>255</v>
      </c>
    </row>
    <row r="30" spans="1:10" ht="19.5" customHeight="1">
      <c r="A30" s="9"/>
      <c r="B30" s="33" t="s">
        <v>29</v>
      </c>
      <c r="C30" s="22"/>
      <c r="D30" s="22"/>
      <c r="E30" s="22">
        <v>50</v>
      </c>
      <c r="F30" s="26"/>
      <c r="G30" s="25">
        <f>SUM(C30:F30)</f>
        <v>50</v>
      </c>
      <c r="J30" s="22">
        <f>'CSC worksheet'!A16</f>
        <v>50</v>
      </c>
    </row>
    <row r="31" spans="1:10" ht="19.5" customHeight="1">
      <c r="A31" s="9"/>
      <c r="B31" s="33" t="s">
        <v>30</v>
      </c>
      <c r="C31" s="22"/>
      <c r="D31" s="22"/>
      <c r="E31" s="22">
        <v>75</v>
      </c>
      <c r="F31" s="26"/>
      <c r="G31" s="25">
        <f>SUM(C31:F31)</f>
        <v>75</v>
      </c>
      <c r="J31" s="22">
        <f>'CSC worksheet'!A17+'CSC worksheet'!A19+'CSC worksheet'!A20</f>
        <v>75</v>
      </c>
    </row>
    <row r="32" spans="1:10" ht="19.5" customHeight="1">
      <c r="A32" s="9"/>
      <c r="B32" s="35" t="s">
        <v>31</v>
      </c>
      <c r="C32" s="36"/>
      <c r="D32" s="36"/>
      <c r="E32" s="36">
        <v>50</v>
      </c>
      <c r="F32" s="37"/>
      <c r="G32" s="25">
        <f>SUM(C32:F32)</f>
        <v>50</v>
      </c>
      <c r="J32" s="22">
        <f>'CSC worksheet'!A18</f>
        <v>50</v>
      </c>
    </row>
    <row r="33" spans="1:7" ht="19.5" customHeight="1">
      <c r="A33" s="9"/>
      <c r="B33" s="38" t="s">
        <v>34</v>
      </c>
      <c r="C33" s="39">
        <f>SUM(C10:C32)</f>
        <v>1624.5</v>
      </c>
      <c r="D33" s="39">
        <f>SUM(D10:D32)</f>
        <v>1624.5</v>
      </c>
      <c r="E33" s="39">
        <f>SUM(E10:E32)</f>
        <v>1612</v>
      </c>
      <c r="F33" s="40">
        <f>SUM(F10:F32)</f>
        <v>0</v>
      </c>
      <c r="G33" s="41">
        <f>SUM(G10:G32)</f>
        <v>4861</v>
      </c>
    </row>
    <row r="34" spans="1:5" ht="12.75">
      <c r="A34" s="42"/>
      <c r="B34" s="43" t="s">
        <v>35</v>
      </c>
      <c r="C34" s="42"/>
      <c r="D34" s="42"/>
      <c r="E34" s="42"/>
    </row>
    <row r="35" spans="2:4" ht="12.75">
      <c r="B35" s="44" t="s">
        <v>36</v>
      </c>
      <c r="C35" s="17"/>
      <c r="D35" s="17"/>
    </row>
    <row r="36" ht="12.75">
      <c r="B36" s="45" t="s">
        <v>37</v>
      </c>
    </row>
    <row r="37" ht="12.75">
      <c r="B37" s="46" t="s">
        <v>38</v>
      </c>
    </row>
  </sheetData>
  <sheetProtection selectLockedCells="1" selectUnlockedCells="1"/>
  <mergeCells count="8">
    <mergeCell ref="B1:G1"/>
    <mergeCell ref="C2:G2"/>
    <mergeCell ref="C3:G3"/>
    <mergeCell ref="C4:G4"/>
    <mergeCell ref="C5:G5"/>
    <mergeCell ref="C6:G6"/>
    <mergeCell ref="B7:G7"/>
    <mergeCell ref="B13:F13"/>
  </mergeCells>
  <printOptions gridLines="1"/>
  <pageMargins left="0.25" right="0.25" top="0.25" bottom="0.4" header="0.5118055555555555" footer="0.25"/>
  <pageSetup fitToHeight="1" fitToWidth="1" horizontalDpi="300" verticalDpi="300" orientation="landscape"/>
  <headerFooter alignWithMargins="0">
    <oddFooter>&amp;C2016 CoDA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workbookViewId="0" topLeftCell="A6">
      <selection activeCell="C25" sqref="C25"/>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s>
  <sheetData>
    <row r="1" spans="1:7" s="3" customFormat="1" ht="35.25" customHeight="1">
      <c r="A1" s="1"/>
      <c r="B1" s="2" t="s">
        <v>39</v>
      </c>
      <c r="C1" s="2"/>
      <c r="D1" s="2"/>
      <c r="E1" s="2"/>
      <c r="F1" s="2"/>
      <c r="G1" s="2"/>
    </row>
    <row r="2" spans="1:7" s="7" customFormat="1" ht="19.5" customHeight="1">
      <c r="A2" s="4"/>
      <c r="B2" s="5" t="s">
        <v>1</v>
      </c>
      <c r="C2" s="6" t="s">
        <v>2</v>
      </c>
      <c r="D2" s="6"/>
      <c r="E2" s="6"/>
      <c r="F2" s="6"/>
      <c r="G2" s="6"/>
    </row>
    <row r="3" spans="1:7" s="7" customFormat="1" ht="19.5" customHeight="1">
      <c r="A3" s="4"/>
      <c r="B3" s="5" t="s">
        <v>3</v>
      </c>
      <c r="C3" s="8"/>
      <c r="D3" s="8"/>
      <c r="E3" s="8"/>
      <c r="F3" s="8"/>
      <c r="G3" s="8"/>
    </row>
    <row r="4" spans="1:7" ht="19.5" customHeight="1" hidden="1">
      <c r="A4" s="9"/>
      <c r="B4" s="5" t="s">
        <v>4</v>
      </c>
      <c r="C4" s="10"/>
      <c r="D4" s="10"/>
      <c r="E4" s="10"/>
      <c r="F4" s="10"/>
      <c r="G4" s="10"/>
    </row>
    <row r="5" spans="1:7" ht="19.5" customHeight="1" hidden="1">
      <c r="A5" s="9"/>
      <c r="B5" s="5" t="s">
        <v>5</v>
      </c>
      <c r="C5" s="10"/>
      <c r="D5" s="10"/>
      <c r="E5" s="10"/>
      <c r="F5" s="10"/>
      <c r="G5" s="10"/>
    </row>
    <row r="6" spans="1:7" ht="19.5" customHeight="1">
      <c r="A6" s="9"/>
      <c r="B6" s="5" t="s">
        <v>6</v>
      </c>
      <c r="C6" s="10">
        <v>11</v>
      </c>
      <c r="D6" s="10"/>
      <c r="E6" s="10"/>
      <c r="F6" s="10"/>
      <c r="G6" s="10"/>
    </row>
    <row r="7" spans="1:7" ht="31.5" customHeight="1">
      <c r="A7" s="9"/>
      <c r="B7" s="11" t="s">
        <v>7</v>
      </c>
      <c r="C7" s="11"/>
      <c r="D7" s="11"/>
      <c r="E7" s="11"/>
      <c r="F7" s="11"/>
      <c r="G7" s="11"/>
    </row>
    <row r="8" spans="1:11" ht="31.5" customHeight="1">
      <c r="A8" s="9"/>
      <c r="B8" s="12" t="s">
        <v>8</v>
      </c>
      <c r="C8" s="13" t="s">
        <v>9</v>
      </c>
      <c r="D8" s="13" t="s">
        <v>10</v>
      </c>
      <c r="E8" s="13" t="s">
        <v>9</v>
      </c>
      <c r="F8" s="14" t="s">
        <v>10</v>
      </c>
      <c r="G8" s="15" t="s">
        <v>11</v>
      </c>
      <c r="H8" s="16"/>
      <c r="I8" s="16"/>
      <c r="J8" s="16"/>
      <c r="K8" s="16"/>
    </row>
    <row r="9" spans="1:11" ht="40.5" customHeight="1">
      <c r="A9" s="9"/>
      <c r="B9" s="17"/>
      <c r="C9" s="18" t="s">
        <v>12</v>
      </c>
      <c r="D9" s="18" t="s">
        <v>13</v>
      </c>
      <c r="E9" s="18" t="s">
        <v>14</v>
      </c>
      <c r="F9" s="19" t="s">
        <v>15</v>
      </c>
      <c r="G9" s="15">
        <v>2017</v>
      </c>
      <c r="H9" s="20"/>
      <c r="I9" s="20"/>
      <c r="J9" s="20"/>
      <c r="K9" s="16"/>
    </row>
    <row r="10" spans="1:11" ht="19.5" customHeight="1">
      <c r="A10" s="9"/>
      <c r="B10" s="21" t="s">
        <v>16</v>
      </c>
      <c r="C10" s="22"/>
      <c r="D10" s="23"/>
      <c r="E10" s="23"/>
      <c r="F10" s="24"/>
      <c r="G10" s="25">
        <f>SUM(C10:F10)</f>
        <v>0</v>
      </c>
      <c r="H10" s="16"/>
      <c r="I10" s="16"/>
      <c r="J10" s="16"/>
      <c r="K10" s="16"/>
    </row>
    <row r="11" spans="1:7" ht="19.5" customHeight="1">
      <c r="A11" s="9"/>
      <c r="B11" s="21" t="s">
        <v>17</v>
      </c>
      <c r="C11" s="22"/>
      <c r="D11" s="22"/>
      <c r="E11" s="22"/>
      <c r="F11" s="26"/>
      <c r="G11" s="25">
        <f>SUM(C11:F11)</f>
        <v>0</v>
      </c>
    </row>
    <row r="12" spans="1:7" ht="19.5" customHeight="1">
      <c r="A12" s="9"/>
      <c r="B12" s="21" t="s">
        <v>18</v>
      </c>
      <c r="C12" s="22"/>
      <c r="D12" s="22"/>
      <c r="E12" s="22"/>
      <c r="F12" s="26"/>
      <c r="G12" s="25">
        <f>SUM(C12:F12)</f>
        <v>0</v>
      </c>
    </row>
    <row r="13" spans="1:7" ht="26.25" customHeight="1">
      <c r="A13" s="9"/>
      <c r="B13" s="27" t="s">
        <v>19</v>
      </c>
      <c r="C13" s="27"/>
      <c r="D13" s="27"/>
      <c r="E13" s="27"/>
      <c r="F13" s="27"/>
      <c r="G13" s="28"/>
    </row>
    <row r="14" spans="1:7" ht="19.5" customHeight="1">
      <c r="A14" s="9"/>
      <c r="B14" s="21" t="s">
        <v>20</v>
      </c>
      <c r="C14" s="22"/>
      <c r="D14" s="22"/>
      <c r="E14" s="22"/>
      <c r="F14" s="26"/>
      <c r="G14" s="25">
        <f>SUM(C14:F14)</f>
        <v>0</v>
      </c>
    </row>
    <row r="15" spans="1:7" ht="19.5" customHeight="1">
      <c r="A15" s="9"/>
      <c r="B15" s="21" t="s">
        <v>21</v>
      </c>
      <c r="C15" s="22"/>
      <c r="D15" s="22"/>
      <c r="E15" s="22"/>
      <c r="F15" s="26"/>
      <c r="G15" s="25">
        <f>SUM(C15:F15)</f>
        <v>0</v>
      </c>
    </row>
    <row r="16" spans="1:7" ht="19.5" customHeight="1">
      <c r="A16" s="9"/>
      <c r="B16" s="29"/>
      <c r="C16" s="22"/>
      <c r="D16" s="22"/>
      <c r="E16" s="22"/>
      <c r="F16" s="30"/>
      <c r="G16" s="28"/>
    </row>
    <row r="17" spans="1:10" ht="19.5" customHeight="1">
      <c r="A17" s="9"/>
      <c r="B17" s="31" t="s">
        <v>22</v>
      </c>
      <c r="C17" s="22"/>
      <c r="D17" s="22"/>
      <c r="E17" s="22"/>
      <c r="F17" s="30"/>
      <c r="G17" s="28"/>
      <c r="J17" t="s">
        <v>23</v>
      </c>
    </row>
    <row r="18" spans="1:10" ht="19.5" customHeight="1">
      <c r="A18" s="9"/>
      <c r="B18" s="29" t="s">
        <v>24</v>
      </c>
      <c r="C18" s="22"/>
      <c r="D18" s="22"/>
      <c r="E18" s="22"/>
      <c r="F18" s="30"/>
      <c r="G18" s="28"/>
      <c r="J18" s="32" t="s">
        <v>25</v>
      </c>
    </row>
    <row r="19" spans="1:10" ht="19.5" customHeight="1">
      <c r="A19" s="9"/>
      <c r="B19" s="33" t="s">
        <v>26</v>
      </c>
      <c r="C19" s="22">
        <v>2000</v>
      </c>
      <c r="D19" s="22"/>
      <c r="E19" s="22"/>
      <c r="F19" s="26"/>
      <c r="G19" s="25">
        <f>SUM(C19:F19)</f>
        <v>2000</v>
      </c>
      <c r="J19" s="34">
        <f>'F 2 F worksheet'!A19</f>
        <v>2000</v>
      </c>
    </row>
    <row r="20" spans="1:10" ht="19.5" customHeight="1">
      <c r="A20" s="9"/>
      <c r="B20" s="33" t="s">
        <v>27</v>
      </c>
      <c r="C20" s="22">
        <v>873.6</v>
      </c>
      <c r="D20" s="22"/>
      <c r="E20" s="22"/>
      <c r="F20" s="26"/>
      <c r="G20" s="25">
        <f>SUM(C20:F20)</f>
        <v>873.6</v>
      </c>
      <c r="J20" s="34">
        <f>'F 2 F worksheet'!A20</f>
        <v>1310.4</v>
      </c>
    </row>
    <row r="21" spans="1:10" ht="19.5" customHeight="1">
      <c r="A21" s="9"/>
      <c r="B21" s="33" t="s">
        <v>28</v>
      </c>
      <c r="C21" s="22">
        <v>841.5</v>
      </c>
      <c r="D21" s="22"/>
      <c r="E21" s="22"/>
      <c r="F21" s="26"/>
      <c r="G21" s="25">
        <f>SUM(C21:F21)</f>
        <v>841.5</v>
      </c>
      <c r="J21" s="34">
        <f>'F 2 F worksheet'!A21</f>
        <v>1109.25</v>
      </c>
    </row>
    <row r="22" spans="1:10" ht="19.5" customHeight="1">
      <c r="A22" s="9"/>
      <c r="B22" s="33" t="s">
        <v>29</v>
      </c>
      <c r="C22" s="22">
        <v>216</v>
      </c>
      <c r="D22" s="22"/>
      <c r="E22" s="22"/>
      <c r="F22" s="26"/>
      <c r="G22" s="25">
        <f>SUM(C22:F22)</f>
        <v>216</v>
      </c>
      <c r="J22" s="34">
        <f>'F 2 F worksheet'!A22</f>
        <v>216</v>
      </c>
    </row>
    <row r="23" spans="1:10" ht="19.5" customHeight="1">
      <c r="A23" s="9"/>
      <c r="B23" s="33" t="s">
        <v>30</v>
      </c>
      <c r="C23" s="22">
        <v>375</v>
      </c>
      <c r="D23" s="22"/>
      <c r="E23" s="22"/>
      <c r="F23" s="26"/>
      <c r="G23" s="25">
        <f>SUM(C23:F23)</f>
        <v>375</v>
      </c>
      <c r="J23" s="34" t="e">
        <f>'F 2 F worksheet'!A23+'F 2 F worksheet'!A25+'F 2 F worksheet'!#REF!</f>
        <v>#VALUE!</v>
      </c>
    </row>
    <row r="24" spans="1:10" ht="19.5" customHeight="1">
      <c r="A24" s="9"/>
      <c r="B24" s="33" t="s">
        <v>31</v>
      </c>
      <c r="C24" s="22">
        <v>230</v>
      </c>
      <c r="D24" s="22"/>
      <c r="E24" s="22"/>
      <c r="F24" s="26"/>
      <c r="G24" s="25">
        <f>SUM(C24:F24)</f>
        <v>230</v>
      </c>
      <c r="J24" s="34">
        <f>'F 2 F worksheet'!A24</f>
        <v>230</v>
      </c>
    </row>
    <row r="25" spans="1:7" ht="19.5" customHeight="1">
      <c r="A25" s="9"/>
      <c r="B25" s="29"/>
      <c r="C25" s="22"/>
      <c r="D25" s="22"/>
      <c r="E25" s="22"/>
      <c r="F25" s="30"/>
      <c r="G25" s="28"/>
    </row>
    <row r="26" spans="1:10" ht="19.5" customHeight="1">
      <c r="A26" s="9"/>
      <c r="B26" s="31" t="s">
        <v>32</v>
      </c>
      <c r="C26" s="22"/>
      <c r="D26" s="22"/>
      <c r="E26" s="22"/>
      <c r="F26" s="30"/>
      <c r="G26" s="28"/>
      <c r="J26" s="32" t="s">
        <v>33</v>
      </c>
    </row>
    <row r="27" spans="1:10" ht="19.5" customHeight="1">
      <c r="A27" s="9"/>
      <c r="B27" s="33" t="s">
        <v>26</v>
      </c>
      <c r="C27" s="22"/>
      <c r="D27" s="22"/>
      <c r="E27" s="22">
        <v>600</v>
      </c>
      <c r="F27" s="26"/>
      <c r="G27" s="25">
        <f>SUM(C27:F27)</f>
        <v>600</v>
      </c>
      <c r="J27" s="22">
        <f>'CSC worksheet'!A13</f>
        <v>600</v>
      </c>
    </row>
    <row r="28" spans="1:10" ht="19.5" customHeight="1">
      <c r="A28" s="9"/>
      <c r="B28" s="33" t="s">
        <v>27</v>
      </c>
      <c r="C28" s="22"/>
      <c r="D28" s="22"/>
      <c r="E28" s="22">
        <v>582</v>
      </c>
      <c r="F28" s="26"/>
      <c r="G28" s="25">
        <f>SUM(C28:F28)</f>
        <v>582</v>
      </c>
      <c r="J28" s="22">
        <f>'CSC worksheet'!A14</f>
        <v>582.4</v>
      </c>
    </row>
    <row r="29" spans="1:10" ht="19.5" customHeight="1">
      <c r="A29" s="9"/>
      <c r="B29" s="33" t="s">
        <v>28</v>
      </c>
      <c r="C29" s="22"/>
      <c r="D29" s="22"/>
      <c r="E29" s="22">
        <v>255</v>
      </c>
      <c r="F29" s="26"/>
      <c r="G29" s="25">
        <f>SUM(C29:F29)</f>
        <v>255</v>
      </c>
      <c r="J29" s="22">
        <f>'CSC worksheet'!A15</f>
        <v>255</v>
      </c>
    </row>
    <row r="30" spans="1:10" ht="19.5" customHeight="1">
      <c r="A30" s="9"/>
      <c r="B30" s="33" t="s">
        <v>29</v>
      </c>
      <c r="C30" s="22"/>
      <c r="D30" s="22"/>
      <c r="E30" s="22">
        <v>50</v>
      </c>
      <c r="F30" s="26"/>
      <c r="G30" s="25">
        <f>SUM(C30:F30)</f>
        <v>50</v>
      </c>
      <c r="J30" s="22">
        <f>'CSC worksheet'!A16</f>
        <v>50</v>
      </c>
    </row>
    <row r="31" spans="1:10" ht="19.5" customHeight="1">
      <c r="A31" s="9"/>
      <c r="B31" s="33" t="s">
        <v>30</v>
      </c>
      <c r="C31" s="22"/>
      <c r="D31" s="22"/>
      <c r="E31" s="22">
        <v>75</v>
      </c>
      <c r="F31" s="26"/>
      <c r="G31" s="25">
        <f>SUM(C31:F31)</f>
        <v>75</v>
      </c>
      <c r="J31" s="22">
        <f>'CSC worksheet'!A17+'CSC worksheet'!A19+'CSC worksheet'!A20</f>
        <v>75</v>
      </c>
    </row>
    <row r="32" spans="1:10" ht="19.5" customHeight="1">
      <c r="A32" s="9"/>
      <c r="B32" s="35" t="s">
        <v>31</v>
      </c>
      <c r="C32" s="36"/>
      <c r="D32" s="36"/>
      <c r="E32" s="36">
        <v>50</v>
      </c>
      <c r="F32" s="37"/>
      <c r="G32" s="25">
        <f>SUM(C32:F32)</f>
        <v>50</v>
      </c>
      <c r="J32" s="22">
        <f>'CSC worksheet'!A18</f>
        <v>50</v>
      </c>
    </row>
    <row r="33" spans="1:7" ht="19.5" customHeight="1">
      <c r="A33" s="9"/>
      <c r="B33" s="38" t="s">
        <v>34</v>
      </c>
      <c r="C33" s="39">
        <f>SUM(C10:C32)</f>
        <v>4536.1</v>
      </c>
      <c r="D33" s="39">
        <f>SUM(D10:D32)</f>
        <v>0</v>
      </c>
      <c r="E33" s="39">
        <f>SUM(E10:E32)</f>
        <v>1612</v>
      </c>
      <c r="F33" s="40">
        <f>SUM(F10:F32)</f>
        <v>0</v>
      </c>
      <c r="G33" s="41">
        <f>SUM(G10:G32)</f>
        <v>6148.1</v>
      </c>
    </row>
    <row r="34" spans="1:5" ht="12.75">
      <c r="A34" s="42"/>
      <c r="B34" s="43" t="s">
        <v>35</v>
      </c>
      <c r="C34" s="42"/>
      <c r="D34" s="42"/>
      <c r="E34" s="42"/>
    </row>
    <row r="35" spans="2:4" ht="12.75">
      <c r="B35" s="44" t="s">
        <v>36</v>
      </c>
      <c r="C35" s="17"/>
      <c r="D35" s="17"/>
    </row>
    <row r="36" ht="12.75">
      <c r="B36" s="45" t="s">
        <v>37</v>
      </c>
    </row>
    <row r="37" ht="12.75">
      <c r="B37" s="46" t="s">
        <v>38</v>
      </c>
    </row>
  </sheetData>
  <sheetProtection selectLockedCells="1" selectUnlockedCells="1"/>
  <mergeCells count="8">
    <mergeCell ref="B1:G1"/>
    <mergeCell ref="C2:G2"/>
    <mergeCell ref="C3:G3"/>
    <mergeCell ref="C4:G4"/>
    <mergeCell ref="C5:G5"/>
    <mergeCell ref="C6:G6"/>
    <mergeCell ref="B7:G7"/>
    <mergeCell ref="B13:F13"/>
  </mergeCells>
  <printOptions gridLines="1"/>
  <pageMargins left="0.25" right="0.25" top="0.25" bottom="0.4" header="0.5118055555555555" footer="0.25"/>
  <pageSetup fitToHeight="1" fitToWidth="1" horizontalDpi="300" verticalDpi="300" orientation="landscape"/>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dimension ref="B1:G23"/>
  <sheetViews>
    <sheetView workbookViewId="0" topLeftCell="A1">
      <selection activeCell="A10" sqref="A10"/>
    </sheetView>
  </sheetViews>
  <sheetFormatPr defaultColWidth="9.140625" defaultRowHeight="12.75"/>
  <cols>
    <col min="1" max="1" width="3.140625" style="0" customWidth="1"/>
    <col min="2" max="2" width="36.28125" style="0" customWidth="1"/>
    <col min="3" max="3" width="10.28125" style="0" customWidth="1"/>
    <col min="4" max="4" width="11.7109375" style="0" customWidth="1"/>
    <col min="5" max="5" width="13.421875" style="0" customWidth="1"/>
  </cols>
  <sheetData>
    <row r="1" spans="2:7" ht="12.75">
      <c r="B1" s="2" t="s">
        <v>40</v>
      </c>
      <c r="C1" s="2"/>
      <c r="D1" s="2"/>
      <c r="E1" s="2"/>
      <c r="F1" s="2"/>
      <c r="G1" s="2"/>
    </row>
    <row r="2" spans="2:7" ht="12.75">
      <c r="B2" s="47">
        <f>'Budget Form'!B2:G2</f>
        <v>0</v>
      </c>
      <c r="C2" s="48">
        <f>'Budget Form'!C2:H2</f>
        <v>0</v>
      </c>
      <c r="D2" s="48"/>
      <c r="E2" s="48"/>
      <c r="F2" s="48"/>
      <c r="G2" s="48"/>
    </row>
    <row r="3" spans="2:7" ht="12.75">
      <c r="B3" s="47">
        <f>'Budget Form'!B3:G3</f>
        <v>0</v>
      </c>
      <c r="C3" s="48">
        <f>'Budget Form'!C3:H3</f>
        <v>0</v>
      </c>
      <c r="D3" s="48"/>
      <c r="E3" s="48"/>
      <c r="F3" s="48"/>
      <c r="G3" s="48"/>
    </row>
    <row r="4" spans="2:7" ht="12.75" hidden="1">
      <c r="B4" s="47">
        <f>'Budget Form'!B4:G4</f>
        <v>0</v>
      </c>
      <c r="C4" s="48">
        <f>'Budget Form'!C4:H4</f>
        <v>0</v>
      </c>
      <c r="D4" s="48"/>
      <c r="E4" s="48"/>
      <c r="F4" s="48"/>
      <c r="G4" s="48"/>
    </row>
    <row r="5" spans="2:7" ht="12.75" hidden="1">
      <c r="B5" s="47">
        <f>'Budget Form'!B5:G5</f>
        <v>0</v>
      </c>
      <c r="C5" s="48">
        <f>'Budget Form'!C5:H5</f>
        <v>0</v>
      </c>
      <c r="D5" s="48"/>
      <c r="E5" s="48"/>
      <c r="F5" s="48"/>
      <c r="G5" s="48"/>
    </row>
    <row r="6" spans="2:7" ht="12.75">
      <c r="B6" s="47">
        <f>'Budget Form'!B6:G6</f>
        <v>0</v>
      </c>
      <c r="C6" s="48">
        <f>'Budget Form'!C6:H6</f>
        <v>11</v>
      </c>
      <c r="D6" s="48"/>
      <c r="E6" s="48"/>
      <c r="F6" s="48"/>
      <c r="G6" s="48"/>
    </row>
    <row r="7" ht="12.75">
      <c r="B7" s="47">
        <f>'Budget Form'!B7:G7</f>
        <v>0</v>
      </c>
    </row>
    <row r="8" spans="4:5" ht="12.75">
      <c r="D8" s="49" t="s">
        <v>41</v>
      </c>
      <c r="E8" s="50">
        <f>SUM(D10:D23)</f>
        <v>4486</v>
      </c>
    </row>
    <row r="9" spans="2:4" ht="12.75">
      <c r="B9" t="s">
        <v>42</v>
      </c>
      <c r="C9" s="16" t="s">
        <v>43</v>
      </c>
      <c r="D9" t="s">
        <v>44</v>
      </c>
    </row>
    <row r="10" spans="2:4" ht="12.75">
      <c r="B10" t="s">
        <v>45</v>
      </c>
      <c r="C10">
        <v>3</v>
      </c>
      <c r="D10" s="50">
        <v>4486</v>
      </c>
    </row>
    <row r="11" ht="12.75">
      <c r="D11" s="50"/>
    </row>
    <row r="12" ht="12.75">
      <c r="D12" s="50"/>
    </row>
    <row r="13" ht="12.75">
      <c r="D13" s="50"/>
    </row>
    <row r="14" ht="12.75">
      <c r="D14" s="50"/>
    </row>
    <row r="15" ht="12.75">
      <c r="D15" s="50"/>
    </row>
    <row r="16" ht="12.75">
      <c r="D16" s="50"/>
    </row>
    <row r="17" ht="12.75">
      <c r="D17" s="50"/>
    </row>
    <row r="18" ht="12.75">
      <c r="D18" s="50"/>
    </row>
    <row r="19" ht="12.75">
      <c r="D19" s="50"/>
    </row>
    <row r="20" ht="12.75">
      <c r="D20" s="50"/>
    </row>
    <row r="21" ht="12.75">
      <c r="D21" s="50"/>
    </row>
    <row r="22" ht="12.75">
      <c r="D22" s="50"/>
    </row>
    <row r="23" ht="12.75">
      <c r="D23" s="50"/>
    </row>
  </sheetData>
  <sheetProtection selectLockedCells="1" selectUnlockedCells="1"/>
  <mergeCells count="6">
    <mergeCell ref="B1:G1"/>
    <mergeCell ref="C2:G2"/>
    <mergeCell ref="C3:G3"/>
    <mergeCell ref="C4:G4"/>
    <mergeCell ref="C5:G5"/>
    <mergeCell ref="C6:G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26"/>
  <sheetViews>
    <sheetView tabSelected="1" zoomScale="148" zoomScaleNormal="148" workbookViewId="0" topLeftCell="A13">
      <selection activeCell="B26" sqref="B26"/>
    </sheetView>
  </sheetViews>
  <sheetFormatPr defaultColWidth="9.140625" defaultRowHeight="12.75"/>
  <cols>
    <col min="1" max="1" width="11.8515625" style="0" customWidth="1"/>
    <col min="2" max="2" width="25.28125" style="0" customWidth="1"/>
    <col min="3" max="3" width="10.00390625" style="0" customWidth="1"/>
    <col min="4" max="4" width="17.00390625" style="0" customWidth="1"/>
    <col min="5" max="5" width="10.7109375" style="0" customWidth="1"/>
    <col min="6" max="6" width="50.7109375" style="0" customWidth="1"/>
  </cols>
  <sheetData>
    <row r="1" spans="1:6" ht="12.75">
      <c r="A1" s="51" t="s">
        <v>46</v>
      </c>
      <c r="B1" s="51"/>
      <c r="C1" s="51"/>
      <c r="D1" s="51"/>
      <c r="E1" s="51"/>
      <c r="F1" s="51"/>
    </row>
    <row r="2" spans="1:6" ht="24.75" customHeight="1">
      <c r="A2" s="52" t="s">
        <v>47</v>
      </c>
      <c r="B2" s="52"/>
      <c r="C2" s="52"/>
      <c r="D2" s="52"/>
      <c r="E2" s="52"/>
      <c r="F2" s="52"/>
    </row>
    <row r="3" spans="2:6" ht="36.75" customHeight="1">
      <c r="B3" s="52" t="s">
        <v>48</v>
      </c>
      <c r="C3" s="52"/>
      <c r="D3" s="52"/>
      <c r="E3" s="52"/>
      <c r="F3" s="52"/>
    </row>
    <row r="4" spans="1:6" ht="16.5" customHeight="1">
      <c r="A4" s="53" t="s">
        <v>49</v>
      </c>
      <c r="B4" s="53"/>
      <c r="C4" s="54" t="s">
        <v>2</v>
      </c>
      <c r="D4" s="54"/>
      <c r="E4" s="54"/>
      <c r="F4" s="55"/>
    </row>
    <row r="5" spans="1:6" ht="16.5" customHeight="1">
      <c r="A5" s="53" t="s">
        <v>50</v>
      </c>
      <c r="B5" s="53"/>
      <c r="C5" s="54" t="s">
        <v>51</v>
      </c>
      <c r="D5" s="54"/>
      <c r="E5" s="54"/>
      <c r="F5" s="55"/>
    </row>
    <row r="6" spans="1:6" ht="16.5" customHeight="1">
      <c r="A6" s="53" t="s">
        <v>52</v>
      </c>
      <c r="B6" s="53"/>
      <c r="C6" s="56">
        <v>42623</v>
      </c>
      <c r="D6" s="56"/>
      <c r="E6" s="56"/>
      <c r="F6" s="55"/>
    </row>
    <row r="7" spans="1:6" ht="24.75" customHeight="1">
      <c r="A7" s="57" t="s">
        <v>53</v>
      </c>
      <c r="B7" s="57"/>
      <c r="C7" s="58" t="s">
        <v>54</v>
      </c>
      <c r="D7" s="58"/>
      <c r="E7" s="58"/>
      <c r="F7" s="55"/>
    </row>
    <row r="9" spans="1:6" ht="12.75" customHeight="1">
      <c r="A9" s="59">
        <v>6</v>
      </c>
      <c r="B9" s="52" t="s">
        <v>55</v>
      </c>
      <c r="C9" s="52"/>
      <c r="E9" s="60">
        <v>2015</v>
      </c>
      <c r="F9" s="60"/>
    </row>
    <row r="10" spans="1:6" ht="12.75" customHeight="1">
      <c r="A10" s="59">
        <v>2</v>
      </c>
      <c r="B10" s="55" t="s">
        <v>56</v>
      </c>
      <c r="C10" s="61"/>
      <c r="E10" s="62" t="s">
        <v>57</v>
      </c>
      <c r="F10" s="62"/>
    </row>
    <row r="11" spans="1:6" ht="12.75" customHeight="1">
      <c r="A11" s="59">
        <f>A9-A10</f>
        <v>4</v>
      </c>
      <c r="B11" s="52" t="s">
        <v>58</v>
      </c>
      <c r="C11" s="52"/>
      <c r="E11" s="63">
        <v>0.54</v>
      </c>
      <c r="F11" s="61" t="s">
        <v>29</v>
      </c>
    </row>
    <row r="12" spans="1:6" ht="25.5" customHeight="1">
      <c r="A12" s="64">
        <v>3</v>
      </c>
      <c r="B12" s="52" t="s">
        <v>59</v>
      </c>
      <c r="C12" s="52"/>
      <c r="E12" s="50">
        <v>51</v>
      </c>
      <c r="F12" s="61" t="s">
        <v>60</v>
      </c>
    </row>
    <row r="13" spans="1:6" ht="25.5" customHeight="1">
      <c r="A13" s="59">
        <v>0</v>
      </c>
      <c r="B13" s="52" t="s">
        <v>61</v>
      </c>
      <c r="C13" s="52"/>
      <c r="E13" s="54" t="s">
        <v>62</v>
      </c>
      <c r="F13" s="54"/>
    </row>
    <row r="14" spans="1:3" ht="39" customHeight="1">
      <c r="A14" s="59">
        <v>7</v>
      </c>
      <c r="B14" s="52" t="s">
        <v>63</v>
      </c>
      <c r="C14" s="52"/>
    </row>
    <row r="15" spans="1:3" ht="24" customHeight="1">
      <c r="A15" s="59">
        <v>2</v>
      </c>
      <c r="B15" s="52" t="s">
        <v>64</v>
      </c>
      <c r="C15" s="52"/>
    </row>
    <row r="16" spans="3:6" ht="12.75" customHeight="1">
      <c r="C16" s="65" t="s">
        <v>65</v>
      </c>
      <c r="F16" t="s">
        <v>66</v>
      </c>
    </row>
    <row r="17" spans="1:6" ht="12.75" customHeight="1">
      <c r="A17" t="s">
        <v>67</v>
      </c>
      <c r="C17" s="65"/>
      <c r="F17" s="66" t="s">
        <v>68</v>
      </c>
    </row>
    <row r="18" spans="1:6" ht="12.75" customHeight="1">
      <c r="A18" s="67">
        <f>ROUND(SUM(A19:A25),0)</f>
        <v>5241</v>
      </c>
      <c r="B18" t="s">
        <v>69</v>
      </c>
      <c r="C18" s="65"/>
      <c r="E18" t="s">
        <v>70</v>
      </c>
      <c r="F18" s="66"/>
    </row>
    <row r="19" spans="1:6" ht="24.75" customHeight="1">
      <c r="A19" s="68">
        <f>C19*(IF(A9&lt;1,0,A9-1))+E19*A13</f>
        <v>2000</v>
      </c>
      <c r="B19" s="33" t="s">
        <v>26</v>
      </c>
      <c r="C19" s="69">
        <v>400</v>
      </c>
      <c r="D19" s="70" t="s">
        <v>71</v>
      </c>
      <c r="E19" s="71">
        <v>1000</v>
      </c>
      <c r="F19" s="72" t="s">
        <v>72</v>
      </c>
    </row>
    <row r="20" spans="1:6" ht="12.75">
      <c r="A20" s="68">
        <f>IF(A12&lt;1,0,(C20*1.12*(((1+ROUNDUP(A12,0))*(ROUNDUP(A10/2,0)+ROUNDUP((A9-A10)/2,0)))-ROUNDDOWN(A14/2,0))))</f>
        <v>1310.4</v>
      </c>
      <c r="B20" s="33" t="s">
        <v>27</v>
      </c>
      <c r="C20" s="69">
        <v>130</v>
      </c>
      <c r="D20" s="73" t="s">
        <v>73</v>
      </c>
      <c r="E20" s="73"/>
      <c r="F20" s="72" t="s">
        <v>74</v>
      </c>
    </row>
    <row r="21" spans="1:6" ht="12.75">
      <c r="A21" s="68">
        <f>E21*((A9*(A12+1.5))-A14*0.75+A13)</f>
        <v>1109.25</v>
      </c>
      <c r="B21" s="33" t="s">
        <v>28</v>
      </c>
      <c r="C21" s="69"/>
      <c r="D21" s="74"/>
      <c r="E21" s="75">
        <v>51</v>
      </c>
      <c r="F21" s="72" t="s">
        <v>75</v>
      </c>
    </row>
    <row r="22" spans="1:6" ht="12.75">
      <c r="A22" s="68">
        <f>+C22*E22*(A9+A15)</f>
        <v>216</v>
      </c>
      <c r="B22" s="33" t="s">
        <v>29</v>
      </c>
      <c r="C22" s="76">
        <v>50</v>
      </c>
      <c r="D22" s="74"/>
      <c r="E22" s="77">
        <v>0.54</v>
      </c>
      <c r="F22" s="72" t="s">
        <v>76</v>
      </c>
    </row>
    <row r="23" spans="1:6" ht="12.75">
      <c r="A23" s="68">
        <f>+C23*(IF(A9&lt;1,0,A9-1))</f>
        <v>375</v>
      </c>
      <c r="B23" s="33" t="s">
        <v>30</v>
      </c>
      <c r="C23" s="69">
        <v>75</v>
      </c>
      <c r="D23" s="73" t="s">
        <v>77</v>
      </c>
      <c r="E23" s="73"/>
      <c r="F23" s="72" t="s">
        <v>78</v>
      </c>
    </row>
    <row r="24" spans="1:6" ht="12.75">
      <c r="A24" s="68">
        <f>C24*(A9*(A12+2)-A14+A13)</f>
        <v>230</v>
      </c>
      <c r="B24" s="33" t="s">
        <v>31</v>
      </c>
      <c r="C24" s="69">
        <v>10</v>
      </c>
      <c r="D24" s="73" t="s">
        <v>79</v>
      </c>
      <c r="E24" s="73"/>
      <c r="F24" s="72" t="s">
        <v>80</v>
      </c>
    </row>
    <row r="25" spans="1:6" ht="12.75">
      <c r="A25" s="78"/>
      <c r="B25" s="79" t="s">
        <v>81</v>
      </c>
      <c r="C25" s="79"/>
      <c r="D25" s="79"/>
      <c r="E25" s="79"/>
      <c r="F25" s="79"/>
    </row>
    <row r="26" spans="2:5" ht="35.25" customHeight="1">
      <c r="B26" s="80" t="s">
        <v>82</v>
      </c>
      <c r="C26" s="80"/>
      <c r="D26" s="80"/>
      <c r="E26" s="80"/>
    </row>
  </sheetData>
  <sheetProtection selectLockedCells="1" selectUnlockedCells="1"/>
  <mergeCells count="26">
    <mergeCell ref="A1:F1"/>
    <mergeCell ref="A2:F2"/>
    <mergeCell ref="B3:F3"/>
    <mergeCell ref="A4:B4"/>
    <mergeCell ref="C4:E4"/>
    <mergeCell ref="A5:B5"/>
    <mergeCell ref="C5:E5"/>
    <mergeCell ref="A6:B6"/>
    <mergeCell ref="C6:E6"/>
    <mergeCell ref="A7:B7"/>
    <mergeCell ref="C7:E7"/>
    <mergeCell ref="B9:C9"/>
    <mergeCell ref="E9:F9"/>
    <mergeCell ref="E10:F10"/>
    <mergeCell ref="B11:C11"/>
    <mergeCell ref="B12:C12"/>
    <mergeCell ref="B13:C13"/>
    <mergeCell ref="E13:F13"/>
    <mergeCell ref="B14:C14"/>
    <mergeCell ref="B15:C15"/>
    <mergeCell ref="C16:C18"/>
    <mergeCell ref="F17:F18"/>
    <mergeCell ref="D20:E20"/>
    <mergeCell ref="D24:E24"/>
    <mergeCell ref="B25:F25"/>
    <mergeCell ref="B26:E26"/>
  </mergeCells>
  <printOptions/>
  <pageMargins left="0.7" right="0.7" top="0.75" bottom="0.75"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F20"/>
  <sheetViews>
    <sheetView zoomScale="148" zoomScaleNormal="148" workbookViewId="0" topLeftCell="A1">
      <selection activeCell="A9" sqref="A9"/>
    </sheetView>
  </sheetViews>
  <sheetFormatPr defaultColWidth="9.140625" defaultRowHeight="12.75"/>
  <cols>
    <col min="1" max="1" width="10.8515625" style="0" customWidth="1"/>
    <col min="2" max="2" width="25.28125" style="0" customWidth="1"/>
    <col min="4" max="4" width="16.28125" style="0" customWidth="1"/>
    <col min="5" max="5" width="10.7109375" style="0" customWidth="1"/>
    <col min="6" max="6" width="50.7109375" style="0" customWidth="1"/>
  </cols>
  <sheetData>
    <row r="1" spans="1:6" ht="12.75" customHeight="1">
      <c r="A1" s="52" t="s">
        <v>83</v>
      </c>
      <c r="B1" s="52"/>
      <c r="C1" s="52"/>
      <c r="D1" s="52"/>
      <c r="E1" s="52"/>
      <c r="F1" s="52"/>
    </row>
    <row r="2" spans="1:6" ht="12.75" customHeight="1">
      <c r="A2" s="52" t="s">
        <v>84</v>
      </c>
      <c r="B2" s="52"/>
      <c r="C2" s="52"/>
      <c r="D2" s="52"/>
      <c r="E2" s="52"/>
      <c r="F2" s="52"/>
    </row>
    <row r="3" spans="2:6" ht="36.75" customHeight="1">
      <c r="B3" s="52" t="s">
        <v>85</v>
      </c>
      <c r="C3" s="52"/>
      <c r="D3" s="52"/>
      <c r="E3" s="52"/>
      <c r="F3" s="52"/>
    </row>
    <row r="4" spans="1:6" ht="12.75">
      <c r="A4" s="51"/>
      <c r="B4" s="51"/>
      <c r="C4" s="51"/>
      <c r="D4" s="51"/>
      <c r="E4" s="51"/>
      <c r="F4" s="51"/>
    </row>
    <row r="5" spans="1:6" ht="26.25" customHeight="1">
      <c r="A5" s="81"/>
      <c r="B5" s="52" t="s">
        <v>86</v>
      </c>
      <c r="C5" s="52"/>
      <c r="E5" s="60">
        <v>2016</v>
      </c>
      <c r="F5" s="60"/>
    </row>
    <row r="6" spans="1:6" ht="39" customHeight="1">
      <c r="A6" s="81">
        <v>1</v>
      </c>
      <c r="B6" s="52" t="s">
        <v>87</v>
      </c>
      <c r="C6" s="52"/>
      <c r="E6" s="62" t="s">
        <v>57</v>
      </c>
      <c r="F6" s="62"/>
    </row>
    <row r="7" spans="1:6" ht="25.5" customHeight="1">
      <c r="A7" s="81"/>
      <c r="B7" s="52" t="s">
        <v>88</v>
      </c>
      <c r="C7" s="52"/>
      <c r="E7" s="82">
        <v>0.54</v>
      </c>
      <c r="F7" s="61" t="s">
        <v>29</v>
      </c>
    </row>
    <row r="8" spans="1:6" ht="39" customHeight="1">
      <c r="A8" s="81">
        <v>1</v>
      </c>
      <c r="B8" s="52" t="s">
        <v>89</v>
      </c>
      <c r="C8" s="52"/>
      <c r="E8" s="83">
        <v>51</v>
      </c>
      <c r="F8" s="61" t="s">
        <v>60</v>
      </c>
    </row>
    <row r="9" spans="1:6" ht="24" customHeight="1">
      <c r="A9" s="81"/>
      <c r="B9" s="52" t="s">
        <v>90</v>
      </c>
      <c r="C9" s="52"/>
      <c r="E9" s="54" t="s">
        <v>62</v>
      </c>
      <c r="F9" s="54"/>
    </row>
    <row r="11" spans="1:3" ht="12.75">
      <c r="A11" t="s">
        <v>67</v>
      </c>
      <c r="C11" t="s">
        <v>91</v>
      </c>
    </row>
    <row r="12" spans="1:6" ht="12.75">
      <c r="A12" s="84">
        <f>IF(ISBLANK(A5),ROUND(SUM(A13:A20),0),0)</f>
        <v>1612</v>
      </c>
      <c r="B12" t="s">
        <v>69</v>
      </c>
      <c r="C12" t="s">
        <v>92</v>
      </c>
      <c r="D12" t="s">
        <v>70</v>
      </c>
      <c r="F12" t="s">
        <v>66</v>
      </c>
    </row>
    <row r="13" spans="1:6" ht="37.5" customHeight="1">
      <c r="A13" s="85">
        <v>600</v>
      </c>
      <c r="B13" s="33" t="s">
        <v>26</v>
      </c>
      <c r="C13" s="86">
        <v>600</v>
      </c>
      <c r="D13" s="87" t="s">
        <v>71</v>
      </c>
      <c r="E13" s="88">
        <v>1000</v>
      </c>
      <c r="F13" s="16" t="s">
        <v>93</v>
      </c>
    </row>
    <row r="14" spans="1:6" ht="12.75">
      <c r="A14" s="85">
        <v>582.4</v>
      </c>
      <c r="B14" s="33" t="s">
        <v>27</v>
      </c>
      <c r="C14" s="86">
        <v>130</v>
      </c>
      <c r="D14" s="51" t="s">
        <v>73</v>
      </c>
      <c r="E14" s="51"/>
      <c r="F14" s="16" t="s">
        <v>94</v>
      </c>
    </row>
    <row r="15" spans="1:6" ht="12.75">
      <c r="A15" s="85">
        <v>255</v>
      </c>
      <c r="B15" s="33" t="s">
        <v>28</v>
      </c>
      <c r="C15" s="86"/>
      <c r="D15" s="89">
        <v>51</v>
      </c>
      <c r="E15" s="61"/>
      <c r="F15" s="16" t="s">
        <v>95</v>
      </c>
    </row>
    <row r="16" spans="1:6" ht="12.75">
      <c r="A16" s="85">
        <v>50</v>
      </c>
      <c r="B16" s="33" t="s">
        <v>29</v>
      </c>
      <c r="C16" s="86">
        <v>50</v>
      </c>
      <c r="D16" s="90">
        <v>0.54</v>
      </c>
      <c r="E16" s="61"/>
      <c r="F16" s="16" t="s">
        <v>76</v>
      </c>
    </row>
    <row r="17" spans="1:6" ht="12.75">
      <c r="A17" s="85">
        <v>75</v>
      </c>
      <c r="B17" s="33" t="s">
        <v>30</v>
      </c>
      <c r="C17" s="86">
        <v>75</v>
      </c>
      <c r="D17" s="61" t="s">
        <v>77</v>
      </c>
      <c r="E17" s="61"/>
      <c r="F17" s="16" t="s">
        <v>78</v>
      </c>
    </row>
    <row r="18" spans="1:6" ht="12.75">
      <c r="A18" s="85">
        <v>50</v>
      </c>
      <c r="B18" s="33" t="s">
        <v>31</v>
      </c>
      <c r="C18" s="86">
        <v>10</v>
      </c>
      <c r="D18" s="51" t="s">
        <v>79</v>
      </c>
      <c r="E18" s="51"/>
      <c r="F18" s="16" t="s">
        <v>96</v>
      </c>
    </row>
    <row r="19" spans="1:2" ht="12.75">
      <c r="A19" s="91"/>
      <c r="B19" s="92" t="s">
        <v>81</v>
      </c>
    </row>
    <row r="20" spans="1:2" ht="12.75">
      <c r="A20" s="93"/>
      <c r="B20" s="94"/>
    </row>
  </sheetData>
  <sheetProtection selectLockedCells="1" selectUnlockedCells="1"/>
  <mergeCells count="14">
    <mergeCell ref="A1:F1"/>
    <mergeCell ref="A2:F2"/>
    <mergeCell ref="B3:F3"/>
    <mergeCell ref="A4:F4"/>
    <mergeCell ref="B5:C5"/>
    <mergeCell ref="E5:F5"/>
    <mergeCell ref="B6:C6"/>
    <mergeCell ref="E6:F6"/>
    <mergeCell ref="B7:C7"/>
    <mergeCell ref="B8:C8"/>
    <mergeCell ref="B9:C9"/>
    <mergeCell ref="E9:F9"/>
    <mergeCell ref="D14:E14"/>
    <mergeCell ref="D18:E18"/>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Leslie C</cp:lastModifiedBy>
  <cp:lastPrinted>2015-05-28T17:58:13Z</cp:lastPrinted>
  <dcterms:created xsi:type="dcterms:W3CDTF">2009-07-04T21:38:28Z</dcterms:created>
  <dcterms:modified xsi:type="dcterms:W3CDTF">2016-09-10T23:55:42Z</dcterms:modified>
  <cp:category/>
  <cp:version/>
  <cp:contentType/>
  <cp:contentStatus/>
  <cp:revision>6</cp:revision>
</cp:coreProperties>
</file>